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bedfs01\users\Kathy.Duckett\Medication Review Team\"/>
    </mc:Choice>
  </mc:AlternateContent>
  <xr:revisionPtr revIDLastSave="0" documentId="13_ncr:1_{31149F97-B930-4C7E-940A-6AB5E684EB8A}" xr6:coauthVersionLast="47" xr6:coauthVersionMax="47" xr10:uidLastSave="{00000000-0000-0000-0000-000000000000}"/>
  <bookViews>
    <workbookView xWindow="-120" yWindow="-120" windowWidth="29040" windowHeight="15840" firstSheet="73" activeTab="76" xr2:uid="{00000000-000D-0000-FFFF-FFFF00000000}"/>
  </bookViews>
  <sheets>
    <sheet name="General Overview" sheetId="2" r:id="rId1"/>
    <sheet name="Protected - Detail re Meds" sheetId="1" r:id="rId2"/>
    <sheet name="Sheet1" sheetId="128" r:id="rId3"/>
    <sheet name="Duplicate - Sortable" sheetId="115" r:id="rId4"/>
    <sheet name="Amikacin - Amikin" sheetId="4" r:id="rId5"/>
    <sheet name="Amphotericin B" sheetId="46" r:id="rId6"/>
    <sheet name="Ampicillin" sheetId="6" r:id="rId7"/>
    <sheet name="Ampicillin Sublactum-Unasyn" sheetId="8" r:id="rId8"/>
    <sheet name="Avycaz - Ceftazidime-Avibactam" sheetId="124" r:id="rId9"/>
    <sheet name="Azithromycin-Zithromax" sheetId="9" r:id="rId10"/>
    <sheet name="Aztreonam - Azactam" sheetId="10" r:id="rId11"/>
    <sheet name="Cefazolin - Ancef - Kefzol" sheetId="11" r:id="rId12"/>
    <sheet name="Cefepime - Maxipime" sheetId="12" r:id="rId13"/>
    <sheet name="Cefoperazone - Cefobid" sheetId="13" r:id="rId14"/>
    <sheet name="Cefotan - Cefotetan" sheetId="14" r:id="rId15"/>
    <sheet name="Cefotaxime - Clarforan" sheetId="15" r:id="rId16"/>
    <sheet name="Cefoxitin - Mefoxin" sheetId="16" r:id="rId17"/>
    <sheet name="Ceftaroline - Teflaro" sheetId="118" r:id="rId18"/>
    <sheet name="Ceftazidime - Fortaz" sheetId="17" r:id="rId19"/>
    <sheet name="Ceftolozane Tazobactam - Zerbax" sheetId="119" r:id="rId20"/>
    <sheet name="Ceftriaxone - Rocephin" sheetId="18" r:id="rId21"/>
    <sheet name="Ciprofloxacin - Cipro" sheetId="19" r:id="rId22"/>
    <sheet name="Clindimycin - Cleocin" sheetId="20" r:id="rId23"/>
    <sheet name="Daptomycin - Cubicin" sheetId="21" r:id="rId24"/>
    <sheet name="Doripenun - Dorabax" sheetId="22" r:id="rId25"/>
    <sheet name="Doxycycline - Doxy100" sheetId="23" r:id="rId26"/>
    <sheet name="Ertepenum - Invanz" sheetId="24" r:id="rId27"/>
    <sheet name="Erythrocin - Erythromycin" sheetId="25" r:id="rId28"/>
    <sheet name="Gentamycin" sheetId="26" r:id="rId29"/>
    <sheet name="Imipenem - Primaxin" sheetId="27" r:id="rId30"/>
    <sheet name="Kanamycin - A Kantrex" sheetId="28" r:id="rId31"/>
    <sheet name="Levofloxicin - Levaquin" sheetId="29" r:id="rId32"/>
    <sheet name="Meropenun - Merrem" sheetId="30" r:id="rId33"/>
    <sheet name="Metronidazole HCI - Flagyl" sheetId="117" r:id="rId34"/>
    <sheet name="Moxifloxcin - Aclox" sheetId="31" r:id="rId35"/>
    <sheet name="Nafcillin - Unipen" sheetId="32" r:id="rId36"/>
    <sheet name="Oxacillin" sheetId="34" r:id="rId37"/>
    <sheet name="Penicillin" sheetId="35" r:id="rId38"/>
    <sheet name="Piperacillin - Pipracil" sheetId="36" r:id="rId39"/>
    <sheet name="Pipericillin-Tazobactam-Zosyn " sheetId="37" r:id="rId40"/>
    <sheet name="Rifampin - Rifadin" sheetId="38" r:id="rId41"/>
    <sheet name="SMZ-TMP - Bactrim" sheetId="39" r:id="rId42"/>
    <sheet name="Synercid" sheetId="40" r:id="rId43"/>
    <sheet name="Ticarcillin - Timentin" sheetId="41" r:id="rId44"/>
    <sheet name="Tigecycline - Tigacil" sheetId="42" r:id="rId45"/>
    <sheet name="Tobramycin - Nebcin" sheetId="43" r:id="rId46"/>
    <sheet name="Vancomycin - Vancocin" sheetId="44" r:id="rId47"/>
    <sheet name="Acyclovir - Zovirax" sheetId="45" r:id="rId48"/>
    <sheet name="Amph B Lipid Comp - Abelcet" sheetId="47" r:id="rId49"/>
    <sheet name="Amph B Lipid Comp - Ambizone" sheetId="48" r:id="rId50"/>
    <sheet name="Caspofungin - Cancidas" sheetId="49" r:id="rId51"/>
    <sheet name="Fluconazole - Diflucan" sheetId="50" r:id="rId52"/>
    <sheet name="Foscarnet - Foscavir" sheetId="51" r:id="rId53"/>
    <sheet name="Gancyclovir - Cytovene" sheetId="52" r:id="rId54"/>
    <sheet name="Micafungin - Mycamine" sheetId="53" r:id="rId55"/>
    <sheet name="Doxorubicin - Adriamycin" sheetId="54" r:id="rId56"/>
    <sheet name="Blinatumomab - Blincyto" sheetId="55" r:id="rId57"/>
    <sheet name="Cytarabine - Ara-C" sheetId="56" r:id="rId58"/>
    <sheet name="Etoposide - Vepacid VP" sheetId="57" r:id="rId59"/>
    <sheet name="Irinotecan - Camptosar" sheetId="58" r:id="rId60"/>
    <sheet name="Methotrexate - MTX" sheetId="59" r:id="rId61"/>
    <sheet name="Vinblastine - VLB" sheetId="60" r:id="rId62"/>
    <sheet name="Vincristine - VCR" sheetId="61" r:id="rId63"/>
    <sheet name="Fluorouracil - 5FU" sheetId="62" r:id="rId64"/>
    <sheet name="Cocktail - Adria-Etop-Vinblast" sheetId="63" r:id="rId65"/>
    <sheet name="Bumetanide - Bumex" sheetId="64" r:id="rId66"/>
    <sheet name="Chlorothiazide - Diuril" sheetId="65" r:id="rId67"/>
    <sheet name="Furosemide - Lasix" sheetId="66" r:id="rId68"/>
    <sheet name="Torsemide - Demadex" sheetId="67" r:id="rId69"/>
    <sheet name="D5W - Hydration" sheetId="68" r:id="rId70"/>
    <sheet name="D5LR - Hydration" sheetId="69" r:id="rId71"/>
    <sheet name="D5 1-2 NS - Hydration" sheetId="70" r:id="rId72"/>
    <sheet name="D5 1-4 NS" sheetId="71" r:id="rId73"/>
    <sheet name="Lactated Ringers" sheetId="72" r:id="rId74"/>
    <sheet name="Normal Saline 0.9%" sheetId="73" r:id="rId75"/>
    <sheet name="Fluids w KCL Additive" sheetId="74" r:id="rId76"/>
    <sheet name="Clinolipid" sheetId="125" r:id="rId77"/>
    <sheet name="PPN, TPN, Fluids w MVI additive" sheetId="75" r:id="rId78"/>
    <sheet name="PPN, TPN, Fluids w Mag additiv " sheetId="76" r:id="rId79"/>
    <sheet name="PPN" sheetId="77" r:id="rId80"/>
    <sheet name="Magnesium Sulfate" sheetId="127" r:id="rId81"/>
    <sheet name="TPN with or without lipids" sheetId="78" r:id="rId82"/>
    <sheet name="TPN - PPN with Insulin" sheetId="79" r:id="rId83"/>
    <sheet name="TPN - PPN - Famotidine- Pepcid " sheetId="80" r:id="rId84"/>
    <sheet name="TPN - PPN - Reglan additive" sheetId="81" r:id="rId85"/>
    <sheet name="TPN - PPN - Zantac additive" sheetId="82" r:id="rId86"/>
    <sheet name="Pamidronate Disodium - Aredia" sheetId="83" r:id="rId87"/>
    <sheet name="Lorazepam - Ativan" sheetId="84" r:id="rId88"/>
    <sheet name="Diphenydramine - Benedryl" sheetId="85" r:id="rId89"/>
    <sheet name="Alteplace - Cathflo - Activase" sheetId="86" r:id="rId90"/>
    <sheet name="Imiglucerase - Cerezyme" sheetId="87" r:id="rId91"/>
    <sheet name="C1 Inhibitor - Cinryze" sheetId="88" r:id="rId92"/>
    <sheet name="Cyclosporin" sheetId="89" r:id="rId93"/>
    <sheet name="Dobutamine" sheetId="90" r:id="rId94"/>
    <sheet name="Ethanol Lock" sheetId="91" r:id="rId95"/>
    <sheet name="Anti-hemophilic Factor - F VIII" sheetId="92" r:id="rId96"/>
    <sheet name="Sodium Ferric Gluconate-Ferrlec" sheetId="93" r:id="rId97"/>
    <sheet name="Filgrastim - Neupogen - Neulast" sheetId="94" r:id="rId98"/>
    <sheet name="Hizentra - SCIG" sheetId="95" r:id="rId99"/>
    <sheet name="Iron Sucrose - Venofer" sheetId="96" r:id="rId100"/>
    <sheet name="IVIG - Gammamune - Gammunex" sheetId="97" r:id="rId101"/>
    <sheet name="Milrinone - Primacor" sheetId="98" r:id="rId102"/>
    <sheet name="Octreotide Acetate-Sandostatin" sheetId="99" r:id="rId103"/>
    <sheet name="Alpha 1 Proteinase Inhibitor" sheetId="100" r:id="rId104"/>
    <sheet name="Esomeprazole - Nexium IV" sheetId="120" r:id="rId105"/>
    <sheet name="Pantoprazole Sodium - Protonix" sheetId="101" r:id="rId106"/>
    <sheet name="Remodulin" sheetId="102" r:id="rId107"/>
    <sheet name="Veletri - Epoprostenol" sheetId="123" r:id="rId108"/>
    <sheet name="Methylprednisolone - Solumedrol" sheetId="103" r:id="rId109"/>
    <sheet name="Vivaglobin - SCIG" sheetId="104" r:id="rId110"/>
    <sheet name="Ondansetron Hydrochloride - Zof" sheetId="105" r:id="rId111"/>
    <sheet name="Levetiracetam - Keppra" sheetId="116" r:id="rId112"/>
    <sheet name="Zoledronic acid - Zometa" sheetId="106" r:id="rId113"/>
    <sheet name="Bupivicaine" sheetId="107" r:id="rId114"/>
    <sheet name="Duramorph" sheetId="108" r:id="rId115"/>
    <sheet name="Fentanyl Citrate - Sublimaze" sheetId="109" r:id="rId116"/>
    <sheet name="Hydromorphone - Dilaudid" sheetId="110" r:id="rId117"/>
    <sheet name="Dolophine - Methadone" sheetId="111" r:id="rId118"/>
    <sheet name="Morphine Sulfate" sheetId="112" r:id="rId119"/>
    <sheet name="Infliximab - Remicade" sheetId="113" r:id="rId120"/>
    <sheet name="Levothyroxine" sheetId="121" r:id="rId121"/>
    <sheet name="Eculizumab - Soliris" sheetId="122" r:id="rId122"/>
  </sheets>
  <definedNames>
    <definedName name="_xlnm._FilterDatabase" localSheetId="3" hidden="1">'Duplicate - Sortable'!$A$1:$L$117</definedName>
    <definedName name="_xlnm._FilterDatabase" localSheetId="1" hidden="1">'Protected - Detail re Meds'!$A$1:$L$115</definedName>
    <definedName name="_xlnm.Print_Area" localSheetId="47">'Acyclovir - Zovirax'!$A$1:$J$34</definedName>
    <definedName name="_xlnm.Print_Area" localSheetId="103">'Alpha 1 Proteinase Inhibitor'!$A$1:$J$34</definedName>
    <definedName name="_xlnm.Print_Area" localSheetId="89">'Alteplace - Cathflo - Activase'!$A$1:$J$34</definedName>
    <definedName name="_xlnm.Print_Area" localSheetId="4">'Amikacin - Amikin'!$A$1:$J$34</definedName>
    <definedName name="_xlnm.Print_Area" localSheetId="48">'Amph B Lipid Comp - Abelcet'!$A$1:$J$34</definedName>
    <definedName name="_xlnm.Print_Area" localSheetId="49">'Amph B Lipid Comp - Ambizone'!$A$1:$J$34</definedName>
    <definedName name="_xlnm.Print_Area" localSheetId="5">'Amphotericin B'!$A$1:$J$34</definedName>
    <definedName name="_xlnm.Print_Area" localSheetId="6">Ampicillin!$A$1:$J$34</definedName>
    <definedName name="_xlnm.Print_Area" localSheetId="7">'Ampicillin Sublactum-Unasyn'!$A$1:$J$34</definedName>
    <definedName name="_xlnm.Print_Area" localSheetId="95">'Anti-hemophilic Factor - F VIII'!$A$1:$J$34</definedName>
    <definedName name="_xlnm.Print_Area" localSheetId="8">'Avycaz - Ceftazidime-Avibactam'!$A$1:$J$35</definedName>
    <definedName name="_xlnm.Print_Area" localSheetId="9">'Azithromycin-Zithromax'!$A$1:$J$34</definedName>
    <definedName name="_xlnm.Print_Area" localSheetId="10">'Aztreonam - Azactam'!$A$1:$J$34</definedName>
    <definedName name="_xlnm.Print_Area" localSheetId="56">'Blinatumomab - Blincyto'!$A$1:$J$35</definedName>
    <definedName name="_xlnm.Print_Area" localSheetId="65">'Bumetanide - Bumex'!$A$1:$J$34</definedName>
    <definedName name="_xlnm.Print_Area" localSheetId="113">Bupivicaine!$A$1:$J$34</definedName>
    <definedName name="_xlnm.Print_Area" localSheetId="91">'C1 Inhibitor - Cinryze'!$A$1:$J$34</definedName>
    <definedName name="_xlnm.Print_Area" localSheetId="50">'Caspofungin - Cancidas'!$A$1:$J$34</definedName>
    <definedName name="_xlnm.Print_Area" localSheetId="11">'Cefazolin - Ancef - Kefzol'!$A$1:$J$34</definedName>
    <definedName name="_xlnm.Print_Area" localSheetId="12">'Cefepime - Maxipime'!$A$1:$J$34</definedName>
    <definedName name="_xlnm.Print_Area" localSheetId="13">'Cefoperazone - Cefobid'!$A$1:$J$34</definedName>
    <definedName name="_xlnm.Print_Area" localSheetId="14">'Cefotan - Cefotetan'!$A$1:$J$34</definedName>
    <definedName name="_xlnm.Print_Area" localSheetId="15">'Cefotaxime - Clarforan'!$A$1:$J$34</definedName>
    <definedName name="_xlnm.Print_Area" localSheetId="16">'Cefoxitin - Mefoxin'!$A$1:$J$34</definedName>
    <definedName name="_xlnm.Print_Area" localSheetId="17">'Ceftaroline - Teflaro'!$A$1:$J$34</definedName>
    <definedName name="_xlnm.Print_Area" localSheetId="18">'Ceftazidime - Fortaz'!$A$1:$J$34</definedName>
    <definedName name="_xlnm.Print_Area" localSheetId="20">'Ceftriaxone - Rocephin'!$A$1:$J$34</definedName>
    <definedName name="_xlnm.Print_Area" localSheetId="66">'Chlorothiazide - Diuril'!$A$1:$J$34</definedName>
    <definedName name="_xlnm.Print_Area" localSheetId="21">'Ciprofloxacin - Cipro'!$A$1:$J$34</definedName>
    <definedName name="_xlnm.Print_Area" localSheetId="22">'Clindimycin - Cleocin'!$A$1:$J$34</definedName>
    <definedName name="_xlnm.Print_Area" localSheetId="64">'Cocktail - Adria-Etop-Vinblast'!$A$1:$J$34</definedName>
    <definedName name="_xlnm.Print_Area" localSheetId="92">Cyclosporin!$A$1:$J$34</definedName>
    <definedName name="_xlnm.Print_Area" localSheetId="57">'Cytarabine - Ara-C'!$A$1:$J$34</definedName>
    <definedName name="_xlnm.Print_Area" localSheetId="71">'D5 1-2 NS - Hydration'!$A$1:$J$34</definedName>
    <definedName name="_xlnm.Print_Area" localSheetId="72">'D5 1-4 NS'!$A$1:$J$34</definedName>
    <definedName name="_xlnm.Print_Area" localSheetId="70">'D5LR - Hydration'!$A$1:$J$34</definedName>
    <definedName name="_xlnm.Print_Area" localSheetId="69">'D5W - Hydration'!$A$1:$J$34</definedName>
    <definedName name="_xlnm.Print_Area" localSheetId="23">'Daptomycin - Cubicin'!$A$1:$J$34</definedName>
    <definedName name="_xlnm.Print_Area" localSheetId="88">'Diphenydramine - Benedryl'!$A$1:$J$34</definedName>
    <definedName name="_xlnm.Print_Area" localSheetId="93">Dobutamine!$A$1:$J$36</definedName>
    <definedName name="_xlnm.Print_Area" localSheetId="117">'Dolophine - Methadone'!$A$1:$J$34</definedName>
    <definedName name="_xlnm.Print_Area" localSheetId="24">'Doripenun - Dorabax'!$A$1:$J$34</definedName>
    <definedName name="_xlnm.Print_Area" localSheetId="55">'Doxorubicin - Adriamycin'!$A$1:$J$34</definedName>
    <definedName name="_xlnm.Print_Area" localSheetId="25">'Doxycycline - Doxy100'!$A$1:$J$34</definedName>
    <definedName name="_xlnm.Print_Area" localSheetId="114">Duramorph!$A$1:$J$34</definedName>
    <definedName name="_xlnm.Print_Area" localSheetId="26">'Ertepenum - Invanz'!$A$1:$J$34</definedName>
    <definedName name="_xlnm.Print_Area" localSheetId="27">'Erythrocin - Erythromycin'!$A$1:$J$34</definedName>
    <definedName name="_xlnm.Print_Area" localSheetId="94">'Ethanol Lock'!$A$1:$J$34</definedName>
    <definedName name="_xlnm.Print_Area" localSheetId="58">'Etoposide - Vepacid VP'!$A$1:$J$34</definedName>
    <definedName name="_xlnm.Print_Area" localSheetId="115">'Fentanyl Citrate - Sublimaze'!$A$1:$J$34</definedName>
    <definedName name="_xlnm.Print_Area" localSheetId="97">'Filgrastim - Neupogen - Neulast'!$A$1:$J$34</definedName>
    <definedName name="_xlnm.Print_Area" localSheetId="51">'Fluconazole - Diflucan'!$A$1:$J$34</definedName>
    <definedName name="_xlnm.Print_Area" localSheetId="75">'Fluids w KCL Additive'!$A$1:$J$34</definedName>
    <definedName name="_xlnm.Print_Area" localSheetId="63">'Fluorouracil - 5FU'!$A$1:$J$34</definedName>
    <definedName name="_xlnm.Print_Area" localSheetId="52">'Foscarnet - Foscavir'!$A$1:$J$34</definedName>
    <definedName name="_xlnm.Print_Area" localSheetId="67">'Furosemide - Lasix'!$A$1:$J$34</definedName>
    <definedName name="_xlnm.Print_Area" localSheetId="53">'Gancyclovir - Cytovene'!$A$1:$J$34</definedName>
    <definedName name="_xlnm.Print_Area" localSheetId="28">Gentamycin!$A$1:$J$34</definedName>
    <definedName name="_xlnm.Print_Area" localSheetId="98">'Hizentra - SCIG'!$A$1:$J$34</definedName>
    <definedName name="_xlnm.Print_Area" localSheetId="116">'Hydromorphone - Dilaudid'!$A$1:$J$34</definedName>
    <definedName name="_xlnm.Print_Area" localSheetId="90">'Imiglucerase - Cerezyme'!$A$1:$J$34</definedName>
    <definedName name="_xlnm.Print_Area" localSheetId="29">'Imipenem - Primaxin'!$A$1:$J$34</definedName>
    <definedName name="_xlnm.Print_Area" localSheetId="59">'Irinotecan - Camptosar'!$A$1:$J$34</definedName>
    <definedName name="_xlnm.Print_Area" localSheetId="99">'Iron Sucrose - Venofer'!$A$1:$J$34</definedName>
    <definedName name="_xlnm.Print_Area" localSheetId="100">'IVIG - Gammamune - Gammunex'!$A$1:$J$34</definedName>
    <definedName name="_xlnm.Print_Area" localSheetId="30">'Kanamycin - A Kantrex'!$A$1:$J$34</definedName>
    <definedName name="_xlnm.Print_Area" localSheetId="73">'Lactated Ringers'!$A$1:$J$34</definedName>
    <definedName name="_xlnm.Print_Area" localSheetId="31">'Levofloxicin - Levaquin'!$A$1:$J$34</definedName>
    <definedName name="_xlnm.Print_Area" localSheetId="87">'Lorazepam - Ativan'!$A$1:$J$34</definedName>
    <definedName name="_xlnm.Print_Area" localSheetId="32">'Meropenun - Merrem'!$A$1:$J$34</definedName>
    <definedName name="_xlnm.Print_Area" localSheetId="60">'Methotrexate - MTX'!$A$1:$J$34</definedName>
    <definedName name="_xlnm.Print_Area" localSheetId="108">'Methylprednisolone - Solumedrol'!$A$1:$J$34</definedName>
    <definedName name="_xlnm.Print_Area" localSheetId="33">'Metronidazole HCI - Flagyl'!$A$1:$J$34</definedName>
    <definedName name="_xlnm.Print_Area" localSheetId="54">'Micafungin - Mycamine'!$A$1:$J$34</definedName>
    <definedName name="_xlnm.Print_Area" localSheetId="101">'Milrinone - Primacor'!$A$1:$J$34</definedName>
    <definedName name="_xlnm.Print_Area" localSheetId="118">'Morphine Sulfate'!$A$1:$J$34</definedName>
    <definedName name="_xlnm.Print_Area" localSheetId="34">'Moxifloxcin - Aclox'!$A$1:$J$34</definedName>
    <definedName name="_xlnm.Print_Area" localSheetId="35">'Nafcillin - Unipen'!$A$1:$J$34</definedName>
    <definedName name="_xlnm.Print_Area" localSheetId="74">'Normal Saline 0.9%'!$A$1:$J$34</definedName>
    <definedName name="_xlnm.Print_Area" localSheetId="102">'Octreotide Acetate-Sandostatin'!$A$1:$J$34</definedName>
    <definedName name="_xlnm.Print_Area" localSheetId="110">'Ondansetron Hydrochloride - Zof'!$A$1:$J$34</definedName>
    <definedName name="_xlnm.Print_Area" localSheetId="36">Oxacillin!$A$1:$J$34</definedName>
    <definedName name="_xlnm.Print_Area" localSheetId="86">'Pamidronate Disodium - Aredia'!$A$1:$J$34</definedName>
    <definedName name="_xlnm.Print_Area" localSheetId="105">'Pantoprazole Sodium - Protonix'!$A$1:$J$34</definedName>
    <definedName name="_xlnm.Print_Area" localSheetId="37">Penicillin!$A$1:$J$34</definedName>
    <definedName name="_xlnm.Print_Area" localSheetId="38">'Piperacillin - Pipracil'!$A$1:$J$34</definedName>
    <definedName name="_xlnm.Print_Area" localSheetId="39">'Pipericillin-Tazobactam-Zosyn '!$A$1:$J$34</definedName>
    <definedName name="_xlnm.Print_Area" localSheetId="79">PPN!$A$1:$J$34</definedName>
    <definedName name="_xlnm.Print_Area" localSheetId="78">'PPN, TPN, Fluids w Mag additiv '!$A$1:$J$34</definedName>
    <definedName name="_xlnm.Print_Area" localSheetId="77">'PPN, TPN, Fluids w MVI additive'!$A$1:$J$36</definedName>
    <definedName name="_xlnm.Print_Area" localSheetId="1">'Protected - Detail re Meds'!$A$1:$L$115</definedName>
    <definedName name="_xlnm.Print_Area" localSheetId="106">Remodulin!$A$1:$J$34</definedName>
    <definedName name="_xlnm.Print_Area" localSheetId="40">'Rifampin - Rifadin'!$A$1:$J$34</definedName>
    <definedName name="_xlnm.Print_Area" localSheetId="41">'SMZ-TMP - Bactrim'!$A$1:$J$34</definedName>
    <definedName name="_xlnm.Print_Area" localSheetId="96">'Sodium Ferric Gluconate-Ferrlec'!$A$1:$J$34</definedName>
    <definedName name="_xlnm.Print_Area" localSheetId="42">Synercid!$A$1:$J$34</definedName>
    <definedName name="_xlnm.Print_Area" localSheetId="43">'Ticarcillin - Timentin'!$A$1:$J$34</definedName>
    <definedName name="_xlnm.Print_Area" localSheetId="44">'Tigecycline - Tigacil'!$A$1:$J$34</definedName>
    <definedName name="_xlnm.Print_Area" localSheetId="45">'Tobramycin - Nebcin'!$A$1:$J$34</definedName>
    <definedName name="_xlnm.Print_Area" localSheetId="68">'Torsemide - Demadex'!$A$1:$J$34</definedName>
    <definedName name="_xlnm.Print_Area" localSheetId="83">'TPN - PPN - Famotidine- Pepcid '!$A$1:$J$35</definedName>
    <definedName name="_xlnm.Print_Area" localSheetId="84">'TPN - PPN - Reglan additive'!$A$1:$J$35</definedName>
    <definedName name="_xlnm.Print_Area" localSheetId="85">'TPN - PPN - Zantac additive'!$A$1:$J$35</definedName>
    <definedName name="_xlnm.Print_Area" localSheetId="82">'TPN - PPN with Insulin'!$A$1:$J$35</definedName>
    <definedName name="_xlnm.Print_Area" localSheetId="81">'TPN with or without lipids'!$A$1:$J$35</definedName>
    <definedName name="_xlnm.Print_Area" localSheetId="46">'Vancomycin - Vancocin'!$A$1:$J$34</definedName>
    <definedName name="_xlnm.Print_Area" localSheetId="107">'Veletri - Epoprostenol'!$A$1:$J$34</definedName>
    <definedName name="_xlnm.Print_Area" localSheetId="61">'Vinblastine - VLB'!$A$1:$J$34</definedName>
    <definedName name="_xlnm.Print_Area" localSheetId="62">'Vincristine - VCR'!$A$1:$J$34</definedName>
    <definedName name="_xlnm.Print_Area" localSheetId="109">'Vivaglobin - SCIG'!$A$1:$J$34</definedName>
    <definedName name="_xlnm.Print_Area" localSheetId="112">'Zoledronic acid - Zometa'!$A$1:$J$34</definedName>
    <definedName name="_xlnm.Print_Titles" localSheetId="3">'Duplicate - Sortable'!$1:$1</definedName>
    <definedName name="_xlnm.Print_Titles" localSheetId="1">'Protected - Detail re Meds'!$A:$B,'Protected - Detail re Meds'!$1:$1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27" l="1"/>
  <c r="E13" i="127"/>
  <c r="E12" i="127"/>
  <c r="E11" i="127"/>
  <c r="E10" i="127"/>
  <c r="B7" i="127"/>
  <c r="B4" i="127"/>
  <c r="G3" i="127"/>
  <c r="B3" i="127"/>
  <c r="B3" i="125" l="1"/>
  <c r="B7" i="125"/>
  <c r="E13" i="125"/>
  <c r="E12" i="125"/>
  <c r="E11" i="125"/>
  <c r="B4" i="125"/>
  <c r="G3" i="125"/>
  <c r="AB2" i="124" l="1"/>
  <c r="F24" i="124" s="1"/>
  <c r="AA2" i="124"/>
  <c r="D23" i="124" s="1"/>
  <c r="Z2" i="124"/>
  <c r="E21" i="124" s="1"/>
  <c r="Y2" i="124"/>
  <c r="E20" i="124" s="1"/>
  <c r="X2" i="124"/>
  <c r="W2" i="124"/>
  <c r="E18" i="124" s="1"/>
  <c r="V2" i="124"/>
  <c r="E14" i="124" s="1"/>
  <c r="U2" i="124"/>
  <c r="E13" i="124" s="1"/>
  <c r="T2" i="124"/>
  <c r="E12" i="124" s="1"/>
  <c r="S2" i="124"/>
  <c r="B7" i="124" s="1"/>
  <c r="R2" i="124"/>
  <c r="B6" i="124" s="1"/>
  <c r="Q2" i="124"/>
  <c r="G6" i="124" s="1"/>
  <c r="E19" i="124"/>
  <c r="AA2" i="123" l="1"/>
  <c r="E21" i="123" s="1"/>
  <c r="Z2" i="123"/>
  <c r="E19" i="123" s="1"/>
  <c r="Y2" i="123"/>
  <c r="E18" i="123" s="1"/>
  <c r="X2" i="123"/>
  <c r="E17" i="123" s="1"/>
  <c r="W2" i="123"/>
  <c r="E16" i="123" s="1"/>
  <c r="V2" i="123"/>
  <c r="E12" i="123" s="1"/>
  <c r="U2" i="123"/>
  <c r="E11" i="123" s="1"/>
  <c r="T2" i="123"/>
  <c r="E10" i="123" s="1"/>
  <c r="S2" i="123"/>
  <c r="B7" i="123" s="1"/>
  <c r="R2" i="123"/>
  <c r="B6" i="123" s="1"/>
  <c r="Q2" i="123"/>
  <c r="G6" i="123" s="1"/>
  <c r="AA2" i="122" l="1"/>
  <c r="E21" i="122" s="1"/>
  <c r="Z2" i="122"/>
  <c r="E19" i="122" s="1"/>
  <c r="Y2" i="122"/>
  <c r="E18" i="122" s="1"/>
  <c r="X2" i="122"/>
  <c r="E17" i="122" s="1"/>
  <c r="W2" i="122"/>
  <c r="E16" i="122" s="1"/>
  <c r="V2" i="122"/>
  <c r="E12" i="122" s="1"/>
  <c r="U2" i="122"/>
  <c r="E11" i="122" s="1"/>
  <c r="T2" i="122"/>
  <c r="E10" i="122" s="1"/>
  <c r="S2" i="122"/>
  <c r="B7" i="122" s="1"/>
  <c r="R2" i="122"/>
  <c r="B6" i="122" s="1"/>
  <c r="Q2" i="122"/>
  <c r="G6" i="122" s="1"/>
  <c r="AA2" i="121" l="1"/>
  <c r="E21" i="121" s="1"/>
  <c r="Z2" i="121"/>
  <c r="E19" i="121" s="1"/>
  <c r="Y2" i="121"/>
  <c r="E18" i="121" s="1"/>
  <c r="X2" i="121"/>
  <c r="E17" i="121" s="1"/>
  <c r="W2" i="121"/>
  <c r="E16" i="121" s="1"/>
  <c r="V2" i="121"/>
  <c r="E12" i="121" s="1"/>
  <c r="U2" i="121"/>
  <c r="E11" i="121" s="1"/>
  <c r="T2" i="121"/>
  <c r="E10" i="121" s="1"/>
  <c r="S2" i="121"/>
  <c r="B7" i="121" s="1"/>
  <c r="R2" i="121"/>
  <c r="Q2" i="121"/>
  <c r="G6" i="121" s="1"/>
  <c r="AA2" i="113"/>
  <c r="Z2" i="113"/>
  <c r="Y2" i="113"/>
  <c r="X2" i="113"/>
  <c r="W2" i="113"/>
  <c r="V2" i="113"/>
  <c r="U2" i="113"/>
  <c r="T2" i="113"/>
  <c r="S2" i="113"/>
  <c r="R2" i="113"/>
  <c r="Q2" i="113"/>
  <c r="AA2" i="112"/>
  <c r="Z2" i="112"/>
  <c r="Y2" i="112"/>
  <c r="X2" i="112"/>
  <c r="W2" i="112"/>
  <c r="V2" i="112"/>
  <c r="U2" i="112"/>
  <c r="T2" i="112"/>
  <c r="S2" i="112"/>
  <c r="R2" i="112"/>
  <c r="Q2" i="112"/>
  <c r="AA2" i="111"/>
  <c r="Z2" i="111"/>
  <c r="Y2" i="111"/>
  <c r="X2" i="111"/>
  <c r="W2" i="111"/>
  <c r="V2" i="111"/>
  <c r="U2" i="111"/>
  <c r="T2" i="111"/>
  <c r="S2" i="111"/>
  <c r="R2" i="111"/>
  <c r="Q2" i="111"/>
  <c r="AA2" i="110"/>
  <c r="Z2" i="110"/>
  <c r="Y2" i="110"/>
  <c r="X2" i="110"/>
  <c r="W2" i="110"/>
  <c r="V2" i="110"/>
  <c r="U2" i="110"/>
  <c r="T2" i="110"/>
  <c r="S2" i="110"/>
  <c r="R2" i="110"/>
  <c r="Q2" i="110"/>
  <c r="AA2" i="109"/>
  <c r="Z2" i="109"/>
  <c r="Y2" i="109"/>
  <c r="X2" i="109"/>
  <c r="W2" i="109"/>
  <c r="V2" i="109"/>
  <c r="U2" i="109"/>
  <c r="T2" i="109"/>
  <c r="S2" i="109"/>
  <c r="R2" i="109"/>
  <c r="Q2" i="109"/>
  <c r="AA2" i="108"/>
  <c r="Z2" i="108"/>
  <c r="Y2" i="108"/>
  <c r="X2" i="108"/>
  <c r="W2" i="108"/>
  <c r="V2" i="108"/>
  <c r="U2" i="108"/>
  <c r="T2" i="108"/>
  <c r="S2" i="108"/>
  <c r="R2" i="108"/>
  <c r="Q2" i="108"/>
  <c r="AA2" i="107"/>
  <c r="Z2" i="107"/>
  <c r="Y2" i="107"/>
  <c r="X2" i="107"/>
  <c r="W2" i="107"/>
  <c r="V2" i="107"/>
  <c r="U2" i="107"/>
  <c r="T2" i="107"/>
  <c r="S2" i="107"/>
  <c r="R2" i="107"/>
  <c r="Q2" i="107"/>
  <c r="AA2" i="106"/>
  <c r="Z2" i="106"/>
  <c r="Y2" i="106"/>
  <c r="X2" i="106"/>
  <c r="W2" i="106"/>
  <c r="V2" i="106"/>
  <c r="U2" i="106"/>
  <c r="T2" i="106"/>
  <c r="S2" i="106"/>
  <c r="R2" i="106"/>
  <c r="Q2" i="106"/>
  <c r="AA2" i="116"/>
  <c r="Z2" i="116"/>
  <c r="Y2" i="116"/>
  <c r="X2" i="116"/>
  <c r="W2" i="116"/>
  <c r="V2" i="116"/>
  <c r="U2" i="116"/>
  <c r="T2" i="116"/>
  <c r="S2" i="116"/>
  <c r="R2" i="116"/>
  <c r="Q2" i="116"/>
  <c r="AA2" i="105"/>
  <c r="Z2" i="105"/>
  <c r="Y2" i="105"/>
  <c r="X2" i="105"/>
  <c r="W2" i="105"/>
  <c r="V2" i="105"/>
  <c r="U2" i="105"/>
  <c r="T2" i="105"/>
  <c r="S2" i="105"/>
  <c r="R2" i="105"/>
  <c r="Q2" i="105"/>
  <c r="AA2" i="104"/>
  <c r="Z2" i="104"/>
  <c r="Y2" i="104"/>
  <c r="X2" i="104"/>
  <c r="W2" i="104"/>
  <c r="V2" i="104"/>
  <c r="U2" i="104"/>
  <c r="T2" i="104"/>
  <c r="S2" i="104"/>
  <c r="R2" i="104"/>
  <c r="Q2" i="104"/>
  <c r="AA2" i="103"/>
  <c r="Z2" i="103"/>
  <c r="Y2" i="103"/>
  <c r="X2" i="103"/>
  <c r="W2" i="103"/>
  <c r="V2" i="103"/>
  <c r="U2" i="103"/>
  <c r="T2" i="103"/>
  <c r="S2" i="103"/>
  <c r="R2" i="103"/>
  <c r="Q2" i="103"/>
  <c r="AA2" i="102"/>
  <c r="Z2" i="102"/>
  <c r="Y2" i="102"/>
  <c r="X2" i="102"/>
  <c r="W2" i="102"/>
  <c r="V2" i="102"/>
  <c r="U2" i="102"/>
  <c r="T2" i="102"/>
  <c r="S2" i="102"/>
  <c r="R2" i="102"/>
  <c r="Q2" i="102"/>
  <c r="AA2" i="101"/>
  <c r="Z2" i="101"/>
  <c r="Y2" i="101"/>
  <c r="X2" i="101"/>
  <c r="W2" i="101"/>
  <c r="V2" i="101"/>
  <c r="U2" i="101"/>
  <c r="T2" i="101"/>
  <c r="S2" i="101"/>
  <c r="R2" i="101"/>
  <c r="Q2" i="101"/>
  <c r="B6" i="121"/>
  <c r="AA2" i="120"/>
  <c r="E21" i="120" s="1"/>
  <c r="Z2" i="120"/>
  <c r="E19" i="120" s="1"/>
  <c r="Y2" i="120"/>
  <c r="E18" i="120" s="1"/>
  <c r="X2" i="120"/>
  <c r="E17" i="120" s="1"/>
  <c r="W2" i="120"/>
  <c r="E16" i="120" s="1"/>
  <c r="V2" i="120"/>
  <c r="E12" i="120" s="1"/>
  <c r="U2" i="120"/>
  <c r="E11" i="120" s="1"/>
  <c r="T2" i="120"/>
  <c r="E10" i="120" s="1"/>
  <c r="S2" i="120"/>
  <c r="B7" i="120" s="1"/>
  <c r="R2" i="120"/>
  <c r="B6" i="120" s="1"/>
  <c r="Q2" i="120"/>
  <c r="G6" i="120" s="1"/>
  <c r="AA2" i="119" l="1"/>
  <c r="F23" i="119" s="1"/>
  <c r="Z2" i="119"/>
  <c r="E21" i="119" s="1"/>
  <c r="Y2" i="119"/>
  <c r="X2" i="119"/>
  <c r="E19" i="119" s="1"/>
  <c r="W2" i="119"/>
  <c r="E18" i="119" s="1"/>
  <c r="V2" i="119"/>
  <c r="E14" i="119" s="1"/>
  <c r="U2" i="119"/>
  <c r="E13" i="119" s="1"/>
  <c r="T2" i="119"/>
  <c r="E12" i="119" s="1"/>
  <c r="S2" i="119"/>
  <c r="B7" i="119" s="1"/>
  <c r="R2" i="119"/>
  <c r="B6" i="119" s="1"/>
  <c r="Q2" i="119"/>
  <c r="G6" i="119" s="1"/>
  <c r="E20" i="119"/>
  <c r="E21" i="113" l="1"/>
  <c r="E19" i="113"/>
  <c r="E17" i="113"/>
  <c r="E16" i="113"/>
  <c r="E12" i="113"/>
  <c r="E11" i="113"/>
  <c r="E10" i="113"/>
  <c r="B7" i="113"/>
  <c r="B6" i="113"/>
  <c r="G6" i="113"/>
  <c r="E18" i="113"/>
  <c r="E21" i="112"/>
  <c r="E19" i="112"/>
  <c r="E18" i="112"/>
  <c r="E17" i="112"/>
  <c r="E16" i="112"/>
  <c r="E12" i="112"/>
  <c r="E11" i="112"/>
  <c r="E10" i="112"/>
  <c r="B7" i="112"/>
  <c r="G6" i="112"/>
  <c r="B6" i="112"/>
  <c r="E21" i="111"/>
  <c r="E19" i="111"/>
  <c r="E18" i="111"/>
  <c r="E17" i="111"/>
  <c r="E12" i="111"/>
  <c r="E11" i="111"/>
  <c r="E10" i="111"/>
  <c r="B7" i="111"/>
  <c r="B6" i="111"/>
  <c r="G6" i="111"/>
  <c r="E16" i="111"/>
  <c r="E21" i="110"/>
  <c r="E19" i="110"/>
  <c r="E18" i="110"/>
  <c r="E17" i="110"/>
  <c r="E16" i="110"/>
  <c r="E12" i="110"/>
  <c r="E11" i="110"/>
  <c r="E10" i="110"/>
  <c r="B7" i="110"/>
  <c r="B6" i="110"/>
  <c r="G6" i="110"/>
  <c r="E21" i="109"/>
  <c r="E19" i="109"/>
  <c r="E18" i="109"/>
  <c r="E17" i="109"/>
  <c r="E16" i="109"/>
  <c r="E12" i="109"/>
  <c r="E11" i="109"/>
  <c r="E10" i="109"/>
  <c r="B7" i="109"/>
  <c r="B6" i="109"/>
  <c r="G6" i="109"/>
  <c r="E21" i="108"/>
  <c r="E19" i="108"/>
  <c r="E18" i="108"/>
  <c r="E17" i="108"/>
  <c r="E16" i="108"/>
  <c r="E12" i="108"/>
  <c r="E11" i="108"/>
  <c r="E10" i="108"/>
  <c r="B7" i="108"/>
  <c r="B6" i="108"/>
  <c r="G6" i="108"/>
  <c r="E18" i="107"/>
  <c r="E17" i="107"/>
  <c r="E16" i="107"/>
  <c r="E12" i="107"/>
  <c r="E11" i="107"/>
  <c r="E10" i="107"/>
  <c r="B7" i="107"/>
  <c r="B6" i="107"/>
  <c r="G6" i="107"/>
  <c r="E19" i="107"/>
  <c r="E21" i="107"/>
  <c r="E19" i="106"/>
  <c r="E18" i="106"/>
  <c r="E17" i="106"/>
  <c r="E12" i="106"/>
  <c r="E11" i="106"/>
  <c r="E10" i="106"/>
  <c r="B7" i="106"/>
  <c r="B6" i="106"/>
  <c r="E21" i="106"/>
  <c r="E16" i="106"/>
  <c r="G6" i="106"/>
  <c r="E21" i="116"/>
  <c r="E19" i="116"/>
  <c r="E18" i="116"/>
  <c r="E17" i="116"/>
  <c r="E16" i="116"/>
  <c r="E12" i="116"/>
  <c r="E11" i="116"/>
  <c r="E10" i="116"/>
  <c r="B7" i="116"/>
  <c r="B6" i="116"/>
  <c r="G6" i="116"/>
  <c r="E21" i="105"/>
  <c r="E19" i="105"/>
  <c r="E18" i="105"/>
  <c r="E17" i="105"/>
  <c r="E16" i="105"/>
  <c r="E12" i="105"/>
  <c r="E11" i="105"/>
  <c r="E10" i="105"/>
  <c r="B7" i="105"/>
  <c r="B6" i="105"/>
  <c r="G6" i="105"/>
  <c r="E21" i="104"/>
  <c r="E19" i="104"/>
  <c r="E18" i="104"/>
  <c r="E17" i="104"/>
  <c r="E16" i="104"/>
  <c r="E12" i="104"/>
  <c r="E10" i="104"/>
  <c r="B7" i="104"/>
  <c r="B6" i="104"/>
  <c r="G6" i="104"/>
  <c r="E11" i="104"/>
  <c r="E21" i="103"/>
  <c r="E19" i="103"/>
  <c r="E18" i="103"/>
  <c r="E17" i="103"/>
  <c r="E12" i="103"/>
  <c r="E10" i="103"/>
  <c r="B7" i="103"/>
  <c r="B6" i="103"/>
  <c r="G6" i="103"/>
  <c r="E11" i="103"/>
  <c r="E16" i="103"/>
  <c r="E19" i="102"/>
  <c r="E18" i="102"/>
  <c r="E17" i="102"/>
  <c r="E16" i="102"/>
  <c r="E12" i="102"/>
  <c r="E11" i="102"/>
  <c r="E10" i="102"/>
  <c r="B7" i="102"/>
  <c r="B6" i="102"/>
  <c r="G6" i="102"/>
  <c r="E21" i="102"/>
  <c r="E21" i="101"/>
  <c r="E19" i="101"/>
  <c r="E18" i="101"/>
  <c r="E16" i="101"/>
  <c r="E12" i="101"/>
  <c r="E11" i="101"/>
  <c r="E10" i="101"/>
  <c r="B7" i="101"/>
  <c r="B6" i="101"/>
  <c r="G6" i="101"/>
  <c r="E17" i="101"/>
  <c r="AA2" i="100"/>
  <c r="E21" i="100" s="1"/>
  <c r="Z2" i="100"/>
  <c r="E19" i="100" s="1"/>
  <c r="Y2" i="100"/>
  <c r="E18" i="100" s="1"/>
  <c r="X2" i="100"/>
  <c r="E17" i="100" s="1"/>
  <c r="W2" i="100"/>
  <c r="E16" i="100" s="1"/>
  <c r="V2" i="100"/>
  <c r="E12" i="100" s="1"/>
  <c r="U2" i="100"/>
  <c r="E11" i="100" s="1"/>
  <c r="T2" i="100"/>
  <c r="E10" i="100" s="1"/>
  <c r="S2" i="100"/>
  <c r="B7" i="100" s="1"/>
  <c r="R2" i="100"/>
  <c r="B6" i="100" s="1"/>
  <c r="Q2" i="100"/>
  <c r="G6" i="100" s="1"/>
  <c r="AA2" i="99"/>
  <c r="E21" i="99" s="1"/>
  <c r="Z2" i="99"/>
  <c r="E19" i="99" s="1"/>
  <c r="Y2" i="99"/>
  <c r="E18" i="99" s="1"/>
  <c r="X2" i="99"/>
  <c r="E17" i="99" s="1"/>
  <c r="W2" i="99"/>
  <c r="E16" i="99" s="1"/>
  <c r="V2" i="99"/>
  <c r="E12" i="99" s="1"/>
  <c r="U2" i="99"/>
  <c r="E11" i="99" s="1"/>
  <c r="T2" i="99"/>
  <c r="E10" i="99" s="1"/>
  <c r="S2" i="99"/>
  <c r="B7" i="99" s="1"/>
  <c r="R2" i="99"/>
  <c r="B6" i="99" s="1"/>
  <c r="Q2" i="99"/>
  <c r="G6" i="99" s="1"/>
  <c r="AA2" i="98"/>
  <c r="E21" i="98" s="1"/>
  <c r="Z2" i="98"/>
  <c r="E19" i="98" s="1"/>
  <c r="Y2" i="98"/>
  <c r="E18" i="98" s="1"/>
  <c r="X2" i="98"/>
  <c r="E17" i="98" s="1"/>
  <c r="W2" i="98"/>
  <c r="E16" i="98" s="1"/>
  <c r="V2" i="98"/>
  <c r="E12" i="98" s="1"/>
  <c r="U2" i="98"/>
  <c r="E11" i="98" s="1"/>
  <c r="T2" i="98"/>
  <c r="E10" i="98" s="1"/>
  <c r="S2" i="98"/>
  <c r="B7" i="98" s="1"/>
  <c r="R2" i="98"/>
  <c r="B6" i="98" s="1"/>
  <c r="Q2" i="98"/>
  <c r="G6" i="98" s="1"/>
  <c r="AA2" i="97"/>
  <c r="E23" i="97" s="1"/>
  <c r="Z2" i="97"/>
  <c r="E21" i="97" s="1"/>
  <c r="Y2" i="97"/>
  <c r="E20" i="97" s="1"/>
  <c r="X2" i="97"/>
  <c r="E19" i="97" s="1"/>
  <c r="W2" i="97"/>
  <c r="E18" i="97" s="1"/>
  <c r="V2" i="97"/>
  <c r="E14" i="97" s="1"/>
  <c r="U2" i="97"/>
  <c r="E13" i="97" s="1"/>
  <c r="T2" i="97"/>
  <c r="E12" i="97" s="1"/>
  <c r="S2" i="97"/>
  <c r="B7" i="97" s="1"/>
  <c r="R2" i="97"/>
  <c r="B6" i="97" s="1"/>
  <c r="Q2" i="97"/>
  <c r="G6" i="97" s="1"/>
  <c r="AA2" i="96"/>
  <c r="E23" i="96" s="1"/>
  <c r="Z2" i="96"/>
  <c r="E21" i="96" s="1"/>
  <c r="Y2" i="96"/>
  <c r="E20" i="96" s="1"/>
  <c r="X2" i="96"/>
  <c r="W2" i="96"/>
  <c r="E18" i="96" s="1"/>
  <c r="V2" i="96"/>
  <c r="E14" i="96" s="1"/>
  <c r="U2" i="96"/>
  <c r="E13" i="96" s="1"/>
  <c r="T2" i="96"/>
  <c r="E12" i="96" s="1"/>
  <c r="S2" i="96"/>
  <c r="B7" i="96" s="1"/>
  <c r="R2" i="96"/>
  <c r="B6" i="96" s="1"/>
  <c r="Q2" i="96"/>
  <c r="G6" i="96" s="1"/>
  <c r="E19" i="96"/>
  <c r="AA2" i="95"/>
  <c r="E23" i="95" s="1"/>
  <c r="Z2" i="95"/>
  <c r="E21" i="95" s="1"/>
  <c r="Y2" i="95"/>
  <c r="E20" i="95" s="1"/>
  <c r="X2" i="95"/>
  <c r="E19" i="95" s="1"/>
  <c r="W2" i="95"/>
  <c r="E18" i="95" s="1"/>
  <c r="V2" i="95"/>
  <c r="E14" i="95" s="1"/>
  <c r="U2" i="95"/>
  <c r="E13" i="95" s="1"/>
  <c r="T2" i="95"/>
  <c r="E12" i="95" s="1"/>
  <c r="S2" i="95"/>
  <c r="B7" i="95" s="1"/>
  <c r="R2" i="95"/>
  <c r="B6" i="95" s="1"/>
  <c r="Q2" i="95"/>
  <c r="G6" i="95" s="1"/>
  <c r="AA2" i="94"/>
  <c r="E23" i="94" s="1"/>
  <c r="Z2" i="94"/>
  <c r="E21" i="94" s="1"/>
  <c r="Y2" i="94"/>
  <c r="E20" i="94" s="1"/>
  <c r="X2" i="94"/>
  <c r="E19" i="94" s="1"/>
  <c r="W2" i="94"/>
  <c r="E18" i="94" s="1"/>
  <c r="V2" i="94"/>
  <c r="E14" i="94" s="1"/>
  <c r="U2" i="94"/>
  <c r="E13" i="94" s="1"/>
  <c r="T2" i="94"/>
  <c r="E12" i="94" s="1"/>
  <c r="S2" i="94"/>
  <c r="B7" i="94" s="1"/>
  <c r="R2" i="94"/>
  <c r="B6" i="94" s="1"/>
  <c r="Q2" i="94"/>
  <c r="G6" i="94" s="1"/>
  <c r="AA2" i="93"/>
  <c r="E23" i="93" s="1"/>
  <c r="Z2" i="93"/>
  <c r="E21" i="93" s="1"/>
  <c r="Y2" i="93"/>
  <c r="E20" i="93" s="1"/>
  <c r="X2" i="93"/>
  <c r="E19" i="93" s="1"/>
  <c r="W2" i="93"/>
  <c r="E18" i="93" s="1"/>
  <c r="V2" i="93"/>
  <c r="E14" i="93" s="1"/>
  <c r="U2" i="93"/>
  <c r="E13" i="93" s="1"/>
  <c r="T2" i="93"/>
  <c r="E12" i="93" s="1"/>
  <c r="S2" i="93"/>
  <c r="B7" i="93" s="1"/>
  <c r="R2" i="93"/>
  <c r="B6" i="93" s="1"/>
  <c r="Q2" i="93"/>
  <c r="G6" i="93" s="1"/>
  <c r="AA2" i="92"/>
  <c r="E23" i="92" s="1"/>
  <c r="Z2" i="92"/>
  <c r="E21" i="92" s="1"/>
  <c r="Y2" i="92"/>
  <c r="E20" i="92" s="1"/>
  <c r="X2" i="92"/>
  <c r="E19" i="92" s="1"/>
  <c r="W2" i="92"/>
  <c r="E18" i="92" s="1"/>
  <c r="V2" i="92"/>
  <c r="E14" i="92" s="1"/>
  <c r="U2" i="92"/>
  <c r="E13" i="92" s="1"/>
  <c r="T2" i="92"/>
  <c r="E12" i="92" s="1"/>
  <c r="S2" i="92"/>
  <c r="B7" i="92" s="1"/>
  <c r="R2" i="92"/>
  <c r="B6" i="92" s="1"/>
  <c r="Q2" i="92"/>
  <c r="G6" i="92" s="1"/>
  <c r="AA2" i="91"/>
  <c r="E23" i="91" s="1"/>
  <c r="Z2" i="91"/>
  <c r="E21" i="91" s="1"/>
  <c r="Y2" i="91"/>
  <c r="E20" i="91" s="1"/>
  <c r="X2" i="91"/>
  <c r="W2" i="91"/>
  <c r="E18" i="91" s="1"/>
  <c r="V2" i="91"/>
  <c r="E14" i="91" s="1"/>
  <c r="U2" i="91"/>
  <c r="E13" i="91" s="1"/>
  <c r="T2" i="91"/>
  <c r="E12" i="91" s="1"/>
  <c r="S2" i="91"/>
  <c r="B7" i="91" s="1"/>
  <c r="R2" i="91"/>
  <c r="B6" i="91" s="1"/>
  <c r="Q2" i="91"/>
  <c r="G6" i="91" s="1"/>
  <c r="E19" i="91"/>
  <c r="AA2" i="90"/>
  <c r="E23" i="90" s="1"/>
  <c r="Z2" i="90"/>
  <c r="E21" i="90" s="1"/>
  <c r="Y2" i="90"/>
  <c r="E20" i="90" s="1"/>
  <c r="X2" i="90"/>
  <c r="E19" i="90" s="1"/>
  <c r="W2" i="90"/>
  <c r="E18" i="90" s="1"/>
  <c r="V2" i="90"/>
  <c r="E14" i="90" s="1"/>
  <c r="U2" i="90"/>
  <c r="E13" i="90" s="1"/>
  <c r="T2" i="90"/>
  <c r="E12" i="90" s="1"/>
  <c r="S2" i="90"/>
  <c r="B7" i="90" s="1"/>
  <c r="R2" i="90"/>
  <c r="B6" i="90" s="1"/>
  <c r="Q2" i="90"/>
  <c r="G6" i="90" s="1"/>
  <c r="AA2" i="89"/>
  <c r="E23" i="89" s="1"/>
  <c r="Z2" i="89"/>
  <c r="E21" i="89" s="1"/>
  <c r="Y2" i="89"/>
  <c r="E20" i="89" s="1"/>
  <c r="X2" i="89"/>
  <c r="E19" i="89" s="1"/>
  <c r="W2" i="89"/>
  <c r="E18" i="89" s="1"/>
  <c r="V2" i="89"/>
  <c r="E14" i="89" s="1"/>
  <c r="U2" i="89"/>
  <c r="E13" i="89" s="1"/>
  <c r="T2" i="89"/>
  <c r="E12" i="89" s="1"/>
  <c r="S2" i="89"/>
  <c r="B7" i="89" s="1"/>
  <c r="R2" i="89"/>
  <c r="B6" i="89" s="1"/>
  <c r="Q2" i="89"/>
  <c r="G6" i="89" s="1"/>
  <c r="AA2" i="88"/>
  <c r="E23" i="88" s="1"/>
  <c r="Z2" i="88"/>
  <c r="E21" i="88" s="1"/>
  <c r="Y2" i="88"/>
  <c r="E20" i="88" s="1"/>
  <c r="X2" i="88"/>
  <c r="E19" i="88" s="1"/>
  <c r="W2" i="88"/>
  <c r="E18" i="88" s="1"/>
  <c r="V2" i="88"/>
  <c r="E14" i="88" s="1"/>
  <c r="U2" i="88"/>
  <c r="E13" i="88" s="1"/>
  <c r="T2" i="88"/>
  <c r="E12" i="88" s="1"/>
  <c r="S2" i="88"/>
  <c r="B7" i="88" s="1"/>
  <c r="R2" i="88"/>
  <c r="B6" i="88" s="1"/>
  <c r="Q2" i="88"/>
  <c r="G6" i="88" s="1"/>
  <c r="AA2" i="87"/>
  <c r="E23" i="87" s="1"/>
  <c r="Z2" i="87"/>
  <c r="E21" i="87" s="1"/>
  <c r="Y2" i="87"/>
  <c r="E20" i="87" s="1"/>
  <c r="X2" i="87"/>
  <c r="E19" i="87" s="1"/>
  <c r="W2" i="87"/>
  <c r="E18" i="87" s="1"/>
  <c r="V2" i="87"/>
  <c r="E14" i="87" s="1"/>
  <c r="U2" i="87"/>
  <c r="E13" i="87" s="1"/>
  <c r="T2" i="87"/>
  <c r="E12" i="87" s="1"/>
  <c r="S2" i="87"/>
  <c r="B7" i="87" s="1"/>
  <c r="R2" i="87"/>
  <c r="B6" i="87" s="1"/>
  <c r="Q2" i="87"/>
  <c r="G6" i="87" s="1"/>
  <c r="AA2" i="86"/>
  <c r="E23" i="86" s="1"/>
  <c r="Z2" i="86"/>
  <c r="E21" i="86" s="1"/>
  <c r="Y2" i="86"/>
  <c r="E20" i="86" s="1"/>
  <c r="X2" i="86"/>
  <c r="E19" i="86" s="1"/>
  <c r="W2" i="86"/>
  <c r="E18" i="86" s="1"/>
  <c r="V2" i="86"/>
  <c r="E14" i="86" s="1"/>
  <c r="U2" i="86"/>
  <c r="E13" i="86" s="1"/>
  <c r="T2" i="86"/>
  <c r="E12" i="86" s="1"/>
  <c r="S2" i="86"/>
  <c r="B7" i="86" s="1"/>
  <c r="R2" i="86"/>
  <c r="B6" i="86" s="1"/>
  <c r="Q2" i="86"/>
  <c r="G6" i="86" s="1"/>
  <c r="AA2" i="85"/>
  <c r="E23" i="85" s="1"/>
  <c r="Z2" i="85"/>
  <c r="E21" i="85" s="1"/>
  <c r="Y2" i="85"/>
  <c r="E20" i="85" s="1"/>
  <c r="X2" i="85"/>
  <c r="E19" i="85" s="1"/>
  <c r="W2" i="85"/>
  <c r="E18" i="85" s="1"/>
  <c r="V2" i="85"/>
  <c r="E14" i="85" s="1"/>
  <c r="U2" i="85"/>
  <c r="E13" i="85" s="1"/>
  <c r="T2" i="85"/>
  <c r="E12" i="85" s="1"/>
  <c r="S2" i="85"/>
  <c r="B7" i="85" s="1"/>
  <c r="R2" i="85"/>
  <c r="B6" i="85" s="1"/>
  <c r="Q2" i="85"/>
  <c r="G6" i="85" s="1"/>
  <c r="AA2" i="84"/>
  <c r="E23" i="84" s="1"/>
  <c r="Z2" i="84"/>
  <c r="E21" i="84" s="1"/>
  <c r="Y2" i="84"/>
  <c r="E20" i="84" s="1"/>
  <c r="X2" i="84"/>
  <c r="E19" i="84" s="1"/>
  <c r="W2" i="84"/>
  <c r="E18" i="84" s="1"/>
  <c r="V2" i="84"/>
  <c r="E14" i="84" s="1"/>
  <c r="U2" i="84"/>
  <c r="E13" i="84" s="1"/>
  <c r="T2" i="84"/>
  <c r="E12" i="84" s="1"/>
  <c r="S2" i="84"/>
  <c r="B7" i="84" s="1"/>
  <c r="R2" i="84"/>
  <c r="B6" i="84" s="1"/>
  <c r="Q2" i="84"/>
  <c r="G6" i="84" s="1"/>
  <c r="AA2" i="83"/>
  <c r="E23" i="83" s="1"/>
  <c r="Z2" i="83"/>
  <c r="E21" i="83" s="1"/>
  <c r="Y2" i="83"/>
  <c r="E20" i="83" s="1"/>
  <c r="X2" i="83"/>
  <c r="E19" i="83" s="1"/>
  <c r="W2" i="83"/>
  <c r="E18" i="83" s="1"/>
  <c r="V2" i="83"/>
  <c r="E14" i="83" s="1"/>
  <c r="U2" i="83"/>
  <c r="E13" i="83" s="1"/>
  <c r="T2" i="83"/>
  <c r="E12" i="83" s="1"/>
  <c r="S2" i="83"/>
  <c r="B7" i="83" s="1"/>
  <c r="R2" i="83"/>
  <c r="B6" i="83" s="1"/>
  <c r="Q2" i="83"/>
  <c r="G6" i="83" s="1"/>
  <c r="AA2" i="82"/>
  <c r="E23" i="82" s="1"/>
  <c r="Z2" i="82"/>
  <c r="E21" i="82" s="1"/>
  <c r="Y2" i="82"/>
  <c r="E20" i="82" s="1"/>
  <c r="X2" i="82"/>
  <c r="E19" i="82" s="1"/>
  <c r="W2" i="82"/>
  <c r="E18" i="82" s="1"/>
  <c r="V2" i="82"/>
  <c r="E14" i="82" s="1"/>
  <c r="U2" i="82"/>
  <c r="T2" i="82"/>
  <c r="E12" i="82" s="1"/>
  <c r="S2" i="82"/>
  <c r="B7" i="82" s="1"/>
  <c r="R2" i="82"/>
  <c r="B6" i="82" s="1"/>
  <c r="Q2" i="82"/>
  <c r="G6" i="82" s="1"/>
  <c r="AA2" i="81"/>
  <c r="E23" i="81" s="1"/>
  <c r="Z2" i="81"/>
  <c r="E21" i="81" s="1"/>
  <c r="Y2" i="81"/>
  <c r="E20" i="81" s="1"/>
  <c r="X2" i="81"/>
  <c r="E19" i="81" s="1"/>
  <c r="W2" i="81"/>
  <c r="E18" i="81" s="1"/>
  <c r="V2" i="81"/>
  <c r="E14" i="81" s="1"/>
  <c r="U2" i="81"/>
  <c r="T2" i="81"/>
  <c r="E12" i="81" s="1"/>
  <c r="S2" i="81"/>
  <c r="B7" i="81" s="1"/>
  <c r="R2" i="81"/>
  <c r="B6" i="81" s="1"/>
  <c r="Q2" i="81"/>
  <c r="G6" i="81" s="1"/>
  <c r="AA2" i="80"/>
  <c r="E23" i="80" s="1"/>
  <c r="Z2" i="80"/>
  <c r="E21" i="80" s="1"/>
  <c r="Y2" i="80"/>
  <c r="E20" i="80" s="1"/>
  <c r="X2" i="80"/>
  <c r="E19" i="80" s="1"/>
  <c r="W2" i="80"/>
  <c r="E18" i="80" s="1"/>
  <c r="V2" i="80"/>
  <c r="E14" i="80" s="1"/>
  <c r="U2" i="80"/>
  <c r="T2" i="80"/>
  <c r="E12" i="80" s="1"/>
  <c r="S2" i="80"/>
  <c r="B7" i="80" s="1"/>
  <c r="R2" i="80"/>
  <c r="B6" i="80" s="1"/>
  <c r="Q2" i="80"/>
  <c r="G6" i="80" s="1"/>
  <c r="AA2" i="79"/>
  <c r="E23" i="79" s="1"/>
  <c r="Z2" i="79"/>
  <c r="E21" i="79" s="1"/>
  <c r="Y2" i="79"/>
  <c r="E20" i="79" s="1"/>
  <c r="X2" i="79"/>
  <c r="E19" i="79" s="1"/>
  <c r="W2" i="79"/>
  <c r="E18" i="79" s="1"/>
  <c r="V2" i="79"/>
  <c r="E14" i="79" s="1"/>
  <c r="U2" i="79"/>
  <c r="E13" i="79" s="1"/>
  <c r="T2" i="79"/>
  <c r="E12" i="79" s="1"/>
  <c r="S2" i="79"/>
  <c r="B7" i="79" s="1"/>
  <c r="R2" i="79"/>
  <c r="B6" i="79" s="1"/>
  <c r="Q2" i="79"/>
  <c r="G6" i="79" s="1"/>
  <c r="AA2" i="78"/>
  <c r="E23" i="78" s="1"/>
  <c r="Z2" i="78"/>
  <c r="E21" i="78" s="1"/>
  <c r="Y2" i="78"/>
  <c r="E20" i="78" s="1"/>
  <c r="X2" i="78"/>
  <c r="E19" i="78" s="1"/>
  <c r="W2" i="78"/>
  <c r="E18" i="78" s="1"/>
  <c r="V2" i="78"/>
  <c r="E14" i="78" s="1"/>
  <c r="U2" i="78"/>
  <c r="E13" i="78" s="1"/>
  <c r="T2" i="78"/>
  <c r="E12" i="78" s="1"/>
  <c r="S2" i="78"/>
  <c r="B7" i="78" s="1"/>
  <c r="R2" i="78"/>
  <c r="B6" i="78" s="1"/>
  <c r="Q2" i="78"/>
  <c r="G6" i="78" s="1"/>
  <c r="AA2" i="77"/>
  <c r="E23" i="77" s="1"/>
  <c r="Z2" i="77"/>
  <c r="E21" i="77" s="1"/>
  <c r="Y2" i="77"/>
  <c r="E20" i="77" s="1"/>
  <c r="X2" i="77"/>
  <c r="E19" i="77" s="1"/>
  <c r="W2" i="77"/>
  <c r="E18" i="77" s="1"/>
  <c r="V2" i="77"/>
  <c r="E14" i="77" s="1"/>
  <c r="U2" i="77"/>
  <c r="E13" i="77" s="1"/>
  <c r="T2" i="77"/>
  <c r="E12" i="77" s="1"/>
  <c r="S2" i="77"/>
  <c r="B7" i="77" s="1"/>
  <c r="R2" i="77"/>
  <c r="B6" i="77" s="1"/>
  <c r="Q2" i="77"/>
  <c r="G6" i="77" s="1"/>
  <c r="AA2" i="76"/>
  <c r="E23" i="76" s="1"/>
  <c r="Z2" i="76"/>
  <c r="E21" i="76" s="1"/>
  <c r="Y2" i="76"/>
  <c r="E20" i="76" s="1"/>
  <c r="X2" i="76"/>
  <c r="E19" i="76" s="1"/>
  <c r="W2" i="76"/>
  <c r="E18" i="76" s="1"/>
  <c r="V2" i="76"/>
  <c r="E14" i="76" s="1"/>
  <c r="U2" i="76"/>
  <c r="E13" i="76" s="1"/>
  <c r="T2" i="76"/>
  <c r="E12" i="76" s="1"/>
  <c r="S2" i="76"/>
  <c r="B7" i="76" s="1"/>
  <c r="R2" i="76"/>
  <c r="B6" i="76" s="1"/>
  <c r="Q2" i="76"/>
  <c r="G6" i="76" s="1"/>
  <c r="AA2" i="75"/>
  <c r="E23" i="75" s="1"/>
  <c r="Z2" i="75"/>
  <c r="E21" i="75" s="1"/>
  <c r="Y2" i="75"/>
  <c r="E20" i="75" s="1"/>
  <c r="X2" i="75"/>
  <c r="E19" i="75" s="1"/>
  <c r="W2" i="75"/>
  <c r="E18" i="75" s="1"/>
  <c r="V2" i="75"/>
  <c r="E14" i="75" s="1"/>
  <c r="U2" i="75"/>
  <c r="E13" i="75" s="1"/>
  <c r="T2" i="75"/>
  <c r="E12" i="75" s="1"/>
  <c r="S2" i="75"/>
  <c r="B7" i="75" s="1"/>
  <c r="R2" i="75"/>
  <c r="B6" i="75" s="1"/>
  <c r="Q2" i="75"/>
  <c r="G6" i="75" s="1"/>
  <c r="AA2" i="74"/>
  <c r="E23" i="74" s="1"/>
  <c r="Z2" i="74"/>
  <c r="E21" i="74" s="1"/>
  <c r="Y2" i="74"/>
  <c r="E20" i="74" s="1"/>
  <c r="X2" i="74"/>
  <c r="E19" i="74" s="1"/>
  <c r="W2" i="74"/>
  <c r="E18" i="74" s="1"/>
  <c r="V2" i="74"/>
  <c r="E14" i="74" s="1"/>
  <c r="U2" i="74"/>
  <c r="E13" i="74" s="1"/>
  <c r="T2" i="74"/>
  <c r="E12" i="74" s="1"/>
  <c r="S2" i="74"/>
  <c r="B7" i="74" s="1"/>
  <c r="R2" i="74"/>
  <c r="B6" i="74" s="1"/>
  <c r="Q2" i="74"/>
  <c r="G6" i="74" s="1"/>
  <c r="AA2" i="73"/>
  <c r="E23" i="73" s="1"/>
  <c r="Z2" i="73"/>
  <c r="E21" i="73" s="1"/>
  <c r="Y2" i="73"/>
  <c r="E20" i="73" s="1"/>
  <c r="X2" i="73"/>
  <c r="E19" i="73" s="1"/>
  <c r="W2" i="73"/>
  <c r="E18" i="73" s="1"/>
  <c r="V2" i="73"/>
  <c r="E14" i="73" s="1"/>
  <c r="U2" i="73"/>
  <c r="E13" i="73" s="1"/>
  <c r="T2" i="73"/>
  <c r="E12" i="73" s="1"/>
  <c r="S2" i="73"/>
  <c r="B7" i="73" s="1"/>
  <c r="R2" i="73"/>
  <c r="B6" i="73" s="1"/>
  <c r="Q2" i="73"/>
  <c r="G6" i="73" s="1"/>
  <c r="AA2" i="72"/>
  <c r="E23" i="72" s="1"/>
  <c r="Z2" i="72"/>
  <c r="E21" i="72" s="1"/>
  <c r="Y2" i="72"/>
  <c r="E20" i="72" s="1"/>
  <c r="X2" i="72"/>
  <c r="E19" i="72" s="1"/>
  <c r="W2" i="72"/>
  <c r="E18" i="72" s="1"/>
  <c r="V2" i="72"/>
  <c r="E14" i="72" s="1"/>
  <c r="U2" i="72"/>
  <c r="E13" i="72" s="1"/>
  <c r="T2" i="72"/>
  <c r="E12" i="72" s="1"/>
  <c r="S2" i="72"/>
  <c r="B7" i="72" s="1"/>
  <c r="R2" i="72"/>
  <c r="B6" i="72" s="1"/>
  <c r="Q2" i="72"/>
  <c r="G6" i="72" s="1"/>
  <c r="AA2" i="71"/>
  <c r="E23" i="71" s="1"/>
  <c r="Z2" i="71"/>
  <c r="E21" i="71" s="1"/>
  <c r="Y2" i="71"/>
  <c r="E20" i="71" s="1"/>
  <c r="X2" i="71"/>
  <c r="E19" i="71" s="1"/>
  <c r="W2" i="71"/>
  <c r="E18" i="71" s="1"/>
  <c r="V2" i="71"/>
  <c r="E14" i="71" s="1"/>
  <c r="U2" i="71"/>
  <c r="E13" i="71" s="1"/>
  <c r="T2" i="71"/>
  <c r="E12" i="71" s="1"/>
  <c r="S2" i="71"/>
  <c r="B7" i="71" s="1"/>
  <c r="R2" i="71"/>
  <c r="B6" i="71" s="1"/>
  <c r="Q2" i="71"/>
  <c r="G6" i="71" s="1"/>
  <c r="AA2" i="70"/>
  <c r="E23" i="70" s="1"/>
  <c r="Z2" i="70"/>
  <c r="E21" i="70" s="1"/>
  <c r="Y2" i="70"/>
  <c r="E20" i="70" s="1"/>
  <c r="X2" i="70"/>
  <c r="E19" i="70" s="1"/>
  <c r="W2" i="70"/>
  <c r="E18" i="70" s="1"/>
  <c r="V2" i="70"/>
  <c r="E14" i="70" s="1"/>
  <c r="U2" i="70"/>
  <c r="E13" i="70" s="1"/>
  <c r="T2" i="70"/>
  <c r="E12" i="70" s="1"/>
  <c r="S2" i="70"/>
  <c r="B7" i="70" s="1"/>
  <c r="R2" i="70"/>
  <c r="B6" i="70" s="1"/>
  <c r="Q2" i="70"/>
  <c r="G6" i="70" s="1"/>
  <c r="AA2" i="69"/>
  <c r="E23" i="69" s="1"/>
  <c r="Z2" i="69"/>
  <c r="E21" i="69" s="1"/>
  <c r="Y2" i="69"/>
  <c r="E20" i="69" s="1"/>
  <c r="X2" i="69"/>
  <c r="W2" i="69"/>
  <c r="E18" i="69" s="1"/>
  <c r="V2" i="69"/>
  <c r="E14" i="69" s="1"/>
  <c r="U2" i="69"/>
  <c r="E13" i="69" s="1"/>
  <c r="T2" i="69"/>
  <c r="E12" i="69" s="1"/>
  <c r="S2" i="69"/>
  <c r="B7" i="69" s="1"/>
  <c r="R2" i="69"/>
  <c r="B6" i="69" s="1"/>
  <c r="Q2" i="69"/>
  <c r="G6" i="69" s="1"/>
  <c r="E19" i="69"/>
  <c r="AA2" i="68"/>
  <c r="E23" i="68" s="1"/>
  <c r="Z2" i="68"/>
  <c r="E21" i="68" s="1"/>
  <c r="Y2" i="68"/>
  <c r="E20" i="68" s="1"/>
  <c r="X2" i="68"/>
  <c r="E19" i="68" s="1"/>
  <c r="W2" i="68"/>
  <c r="E18" i="68" s="1"/>
  <c r="V2" i="68"/>
  <c r="E14" i="68" s="1"/>
  <c r="U2" i="68"/>
  <c r="E13" i="68" s="1"/>
  <c r="T2" i="68"/>
  <c r="E12" i="68" s="1"/>
  <c r="S2" i="68"/>
  <c r="B7" i="68" s="1"/>
  <c r="R2" i="68"/>
  <c r="B6" i="68" s="1"/>
  <c r="Q2" i="68"/>
  <c r="G6" i="68" s="1"/>
  <c r="AA2" i="67"/>
  <c r="E23" i="67" s="1"/>
  <c r="Z2" i="67"/>
  <c r="E21" i="67" s="1"/>
  <c r="Y2" i="67"/>
  <c r="E20" i="67" s="1"/>
  <c r="X2" i="67"/>
  <c r="E19" i="67" s="1"/>
  <c r="W2" i="67"/>
  <c r="E18" i="67" s="1"/>
  <c r="V2" i="67"/>
  <c r="E14" i="67" s="1"/>
  <c r="U2" i="67"/>
  <c r="E13" i="67" s="1"/>
  <c r="T2" i="67"/>
  <c r="E12" i="67" s="1"/>
  <c r="S2" i="67"/>
  <c r="B7" i="67" s="1"/>
  <c r="R2" i="67"/>
  <c r="B6" i="67" s="1"/>
  <c r="Q2" i="67"/>
  <c r="G6" i="67" s="1"/>
  <c r="AA2" i="66"/>
  <c r="E23" i="66" s="1"/>
  <c r="Z2" i="66"/>
  <c r="E21" i="66" s="1"/>
  <c r="Y2" i="66"/>
  <c r="E20" i="66" s="1"/>
  <c r="X2" i="66"/>
  <c r="E19" i="66" s="1"/>
  <c r="W2" i="66"/>
  <c r="E18" i="66" s="1"/>
  <c r="V2" i="66"/>
  <c r="E14" i="66" s="1"/>
  <c r="U2" i="66"/>
  <c r="E13" i="66" s="1"/>
  <c r="T2" i="66"/>
  <c r="E12" i="66" s="1"/>
  <c r="S2" i="66"/>
  <c r="B7" i="66" s="1"/>
  <c r="R2" i="66"/>
  <c r="B6" i="66" s="1"/>
  <c r="Q2" i="66"/>
  <c r="G6" i="66" s="1"/>
  <c r="AA2" i="65"/>
  <c r="E23" i="65" s="1"/>
  <c r="Z2" i="65"/>
  <c r="E21" i="65" s="1"/>
  <c r="Y2" i="65"/>
  <c r="E20" i="65" s="1"/>
  <c r="X2" i="65"/>
  <c r="E19" i="65" s="1"/>
  <c r="W2" i="65"/>
  <c r="E18" i="65" s="1"/>
  <c r="V2" i="65"/>
  <c r="E14" i="65" s="1"/>
  <c r="U2" i="65"/>
  <c r="E13" i="65" s="1"/>
  <c r="T2" i="65"/>
  <c r="E12" i="65" s="1"/>
  <c r="S2" i="65"/>
  <c r="B7" i="65" s="1"/>
  <c r="R2" i="65"/>
  <c r="B6" i="65" s="1"/>
  <c r="Q2" i="65"/>
  <c r="G6" i="65" s="1"/>
  <c r="AA2" i="64"/>
  <c r="E23" i="64" s="1"/>
  <c r="Z2" i="64"/>
  <c r="E21" i="64" s="1"/>
  <c r="Y2" i="64"/>
  <c r="E20" i="64" s="1"/>
  <c r="X2" i="64"/>
  <c r="E19" i="64" s="1"/>
  <c r="W2" i="64"/>
  <c r="E18" i="64" s="1"/>
  <c r="V2" i="64"/>
  <c r="E14" i="64" s="1"/>
  <c r="U2" i="64"/>
  <c r="E13" i="64" s="1"/>
  <c r="T2" i="64"/>
  <c r="E12" i="64" s="1"/>
  <c r="S2" i="64"/>
  <c r="B7" i="64" s="1"/>
  <c r="R2" i="64"/>
  <c r="B6" i="64" s="1"/>
  <c r="Q2" i="64"/>
  <c r="G6" i="64" s="1"/>
  <c r="AA2" i="63"/>
  <c r="E23" i="63" s="1"/>
  <c r="Z2" i="63"/>
  <c r="E21" i="63" s="1"/>
  <c r="Y2" i="63"/>
  <c r="E20" i="63" s="1"/>
  <c r="X2" i="63"/>
  <c r="E19" i="63" s="1"/>
  <c r="W2" i="63"/>
  <c r="E18" i="63" s="1"/>
  <c r="V2" i="63"/>
  <c r="U2" i="63"/>
  <c r="E13" i="63" s="1"/>
  <c r="T2" i="63"/>
  <c r="E12" i="63" s="1"/>
  <c r="S2" i="63"/>
  <c r="B7" i="63" s="1"/>
  <c r="R2" i="63"/>
  <c r="B6" i="63" s="1"/>
  <c r="Q2" i="63"/>
  <c r="G6" i="63" s="1"/>
  <c r="AA2" i="62"/>
  <c r="E23" i="62" s="1"/>
  <c r="Z2" i="62"/>
  <c r="E21" i="62" s="1"/>
  <c r="Y2" i="62"/>
  <c r="E20" i="62" s="1"/>
  <c r="X2" i="62"/>
  <c r="E19" i="62" s="1"/>
  <c r="W2" i="62"/>
  <c r="E18" i="62" s="1"/>
  <c r="V2" i="62"/>
  <c r="E14" i="62" s="1"/>
  <c r="U2" i="62"/>
  <c r="E13" i="62" s="1"/>
  <c r="T2" i="62"/>
  <c r="E12" i="62" s="1"/>
  <c r="S2" i="62"/>
  <c r="B7" i="62" s="1"/>
  <c r="R2" i="62"/>
  <c r="B6" i="62" s="1"/>
  <c r="Q2" i="62"/>
  <c r="G6" i="62" s="1"/>
  <c r="AA2" i="61"/>
  <c r="E23" i="61" s="1"/>
  <c r="Z2" i="61"/>
  <c r="E21" i="61" s="1"/>
  <c r="Y2" i="61"/>
  <c r="E20" i="61" s="1"/>
  <c r="X2" i="61"/>
  <c r="E19" i="61" s="1"/>
  <c r="W2" i="61"/>
  <c r="E18" i="61" s="1"/>
  <c r="V2" i="61"/>
  <c r="E14" i="61" s="1"/>
  <c r="U2" i="61"/>
  <c r="E13" i="61" s="1"/>
  <c r="T2" i="61"/>
  <c r="E12" i="61" s="1"/>
  <c r="S2" i="61"/>
  <c r="B7" i="61" s="1"/>
  <c r="R2" i="61"/>
  <c r="B6" i="61" s="1"/>
  <c r="Q2" i="61"/>
  <c r="G6" i="61" s="1"/>
  <c r="AA2" i="60"/>
  <c r="E23" i="60" s="1"/>
  <c r="Z2" i="60"/>
  <c r="E21" i="60" s="1"/>
  <c r="Y2" i="60"/>
  <c r="E20" i="60" s="1"/>
  <c r="X2" i="60"/>
  <c r="E19" i="60" s="1"/>
  <c r="W2" i="60"/>
  <c r="E18" i="60" s="1"/>
  <c r="V2" i="60"/>
  <c r="E14" i="60" s="1"/>
  <c r="U2" i="60"/>
  <c r="E13" i="60" s="1"/>
  <c r="T2" i="60"/>
  <c r="E12" i="60" s="1"/>
  <c r="S2" i="60"/>
  <c r="B7" i="60" s="1"/>
  <c r="R2" i="60"/>
  <c r="B6" i="60" s="1"/>
  <c r="Q2" i="60"/>
  <c r="G6" i="60" s="1"/>
  <c r="AA2" i="59"/>
  <c r="E23" i="59" s="1"/>
  <c r="Z2" i="59"/>
  <c r="E21" i="59" s="1"/>
  <c r="Y2" i="59"/>
  <c r="E20" i="59" s="1"/>
  <c r="X2" i="59"/>
  <c r="E19" i="59" s="1"/>
  <c r="W2" i="59"/>
  <c r="E18" i="59" s="1"/>
  <c r="V2" i="59"/>
  <c r="E14" i="59" s="1"/>
  <c r="U2" i="59"/>
  <c r="E13" i="59" s="1"/>
  <c r="T2" i="59"/>
  <c r="E12" i="59" s="1"/>
  <c r="S2" i="59"/>
  <c r="B7" i="59" s="1"/>
  <c r="R2" i="59"/>
  <c r="B6" i="59" s="1"/>
  <c r="Q2" i="59"/>
  <c r="G6" i="59" s="1"/>
  <c r="AA2" i="58"/>
  <c r="E23" i="58" s="1"/>
  <c r="Z2" i="58"/>
  <c r="E21" i="58" s="1"/>
  <c r="Y2" i="58"/>
  <c r="E20" i="58" s="1"/>
  <c r="X2" i="58"/>
  <c r="E19" i="58" s="1"/>
  <c r="W2" i="58"/>
  <c r="E18" i="58" s="1"/>
  <c r="V2" i="58"/>
  <c r="E14" i="58" s="1"/>
  <c r="U2" i="58"/>
  <c r="E13" i="58" s="1"/>
  <c r="T2" i="58"/>
  <c r="E12" i="58" s="1"/>
  <c r="S2" i="58"/>
  <c r="B7" i="58" s="1"/>
  <c r="R2" i="58"/>
  <c r="B6" i="58" s="1"/>
  <c r="Q2" i="58"/>
  <c r="G6" i="58" s="1"/>
  <c r="AA2" i="57"/>
  <c r="E23" i="57" s="1"/>
  <c r="Z2" i="57"/>
  <c r="E21" i="57" s="1"/>
  <c r="Y2" i="57"/>
  <c r="E20" i="57" s="1"/>
  <c r="X2" i="57"/>
  <c r="E19" i="57" s="1"/>
  <c r="W2" i="57"/>
  <c r="E18" i="57" s="1"/>
  <c r="V2" i="57"/>
  <c r="E14" i="57" s="1"/>
  <c r="U2" i="57"/>
  <c r="E13" i="57" s="1"/>
  <c r="T2" i="57"/>
  <c r="E12" i="57" s="1"/>
  <c r="S2" i="57"/>
  <c r="B7" i="57" s="1"/>
  <c r="R2" i="57"/>
  <c r="B6" i="57" s="1"/>
  <c r="Q2" i="57"/>
  <c r="G6" i="57" s="1"/>
  <c r="AA2" i="56"/>
  <c r="E23" i="56" s="1"/>
  <c r="Z2" i="56"/>
  <c r="E21" i="56" s="1"/>
  <c r="Y2" i="56"/>
  <c r="E20" i="56" s="1"/>
  <c r="X2" i="56"/>
  <c r="E19" i="56" s="1"/>
  <c r="W2" i="56"/>
  <c r="E18" i="56" s="1"/>
  <c r="V2" i="56"/>
  <c r="E14" i="56" s="1"/>
  <c r="U2" i="56"/>
  <c r="E13" i="56" s="1"/>
  <c r="T2" i="56"/>
  <c r="E12" i="56" s="1"/>
  <c r="S2" i="56"/>
  <c r="B7" i="56" s="1"/>
  <c r="R2" i="56"/>
  <c r="B6" i="56" s="1"/>
  <c r="Q2" i="56"/>
  <c r="G6" i="56" s="1"/>
  <c r="AA2" i="55"/>
  <c r="E23" i="55" s="1"/>
  <c r="Z2" i="55"/>
  <c r="E21" i="55" s="1"/>
  <c r="Y2" i="55"/>
  <c r="E20" i="55" s="1"/>
  <c r="X2" i="55"/>
  <c r="E19" i="55" s="1"/>
  <c r="W2" i="55"/>
  <c r="E18" i="55" s="1"/>
  <c r="V2" i="55"/>
  <c r="E14" i="55" s="1"/>
  <c r="U2" i="55"/>
  <c r="E13" i="55" s="1"/>
  <c r="T2" i="55"/>
  <c r="E12" i="55" s="1"/>
  <c r="S2" i="55"/>
  <c r="B7" i="55" s="1"/>
  <c r="R2" i="55"/>
  <c r="B6" i="55" s="1"/>
  <c r="Q2" i="55"/>
  <c r="G6" i="55" s="1"/>
  <c r="AA2" i="54"/>
  <c r="E23" i="54" s="1"/>
  <c r="Z2" i="54"/>
  <c r="E21" i="54" s="1"/>
  <c r="Y2" i="54"/>
  <c r="E20" i="54" s="1"/>
  <c r="X2" i="54"/>
  <c r="E19" i="54" s="1"/>
  <c r="W2" i="54"/>
  <c r="E18" i="54" s="1"/>
  <c r="V2" i="54"/>
  <c r="E14" i="54" s="1"/>
  <c r="U2" i="54"/>
  <c r="E13" i="54" s="1"/>
  <c r="T2" i="54"/>
  <c r="E12" i="54" s="1"/>
  <c r="S2" i="54"/>
  <c r="B7" i="54" s="1"/>
  <c r="R2" i="54"/>
  <c r="B6" i="54" s="1"/>
  <c r="Q2" i="54"/>
  <c r="G6" i="54" s="1"/>
  <c r="AA2" i="53"/>
  <c r="F23" i="53" s="1"/>
  <c r="Z2" i="53"/>
  <c r="E21" i="53" s="1"/>
  <c r="Y2" i="53"/>
  <c r="E20" i="53" s="1"/>
  <c r="X2" i="53"/>
  <c r="E19" i="53" s="1"/>
  <c r="W2" i="53"/>
  <c r="E18" i="53" s="1"/>
  <c r="V2" i="53"/>
  <c r="E14" i="53" s="1"/>
  <c r="U2" i="53"/>
  <c r="E13" i="53" s="1"/>
  <c r="T2" i="53"/>
  <c r="E12" i="53" s="1"/>
  <c r="S2" i="53"/>
  <c r="B7" i="53" s="1"/>
  <c r="R2" i="53"/>
  <c r="B6" i="53" s="1"/>
  <c r="Q2" i="53"/>
  <c r="G6" i="53" s="1"/>
  <c r="AA2" i="52"/>
  <c r="F23" i="52" s="1"/>
  <c r="Z2" i="52"/>
  <c r="E21" i="52" s="1"/>
  <c r="Y2" i="52"/>
  <c r="E20" i="52" s="1"/>
  <c r="X2" i="52"/>
  <c r="E19" i="52" s="1"/>
  <c r="W2" i="52"/>
  <c r="E18" i="52" s="1"/>
  <c r="V2" i="52"/>
  <c r="E14" i="52" s="1"/>
  <c r="U2" i="52"/>
  <c r="E13" i="52" s="1"/>
  <c r="T2" i="52"/>
  <c r="E12" i="52" s="1"/>
  <c r="S2" i="52"/>
  <c r="B7" i="52" s="1"/>
  <c r="R2" i="52"/>
  <c r="B6" i="52" s="1"/>
  <c r="Q2" i="52"/>
  <c r="G6" i="52" s="1"/>
  <c r="AA2" i="51"/>
  <c r="F23" i="51" s="1"/>
  <c r="Z2" i="51"/>
  <c r="Y2" i="51"/>
  <c r="X2" i="51"/>
  <c r="W2" i="51"/>
  <c r="E18" i="51" s="1"/>
  <c r="V2" i="51"/>
  <c r="E14" i="51" s="1"/>
  <c r="U2" i="51"/>
  <c r="E13" i="51" s="1"/>
  <c r="T2" i="51"/>
  <c r="E12" i="51" s="1"/>
  <c r="S2" i="51"/>
  <c r="B7" i="51" s="1"/>
  <c r="R2" i="51"/>
  <c r="B6" i="51" s="1"/>
  <c r="Q2" i="51"/>
  <c r="G6" i="51" s="1"/>
  <c r="E19" i="51"/>
  <c r="E21" i="51"/>
  <c r="E20" i="51"/>
  <c r="AA2" i="50"/>
  <c r="F23" i="50" s="1"/>
  <c r="Z2" i="50"/>
  <c r="E21" i="50" s="1"/>
  <c r="Y2" i="50"/>
  <c r="E20" i="50" s="1"/>
  <c r="X2" i="50"/>
  <c r="E19" i="50" s="1"/>
  <c r="W2" i="50"/>
  <c r="E18" i="50" s="1"/>
  <c r="V2" i="50"/>
  <c r="E14" i="50" s="1"/>
  <c r="U2" i="50"/>
  <c r="E13" i="50" s="1"/>
  <c r="T2" i="50"/>
  <c r="E12" i="50" s="1"/>
  <c r="S2" i="50"/>
  <c r="B7" i="50" s="1"/>
  <c r="R2" i="50"/>
  <c r="B6" i="50" s="1"/>
  <c r="Q2" i="50"/>
  <c r="G6" i="50" s="1"/>
  <c r="AA2" i="49"/>
  <c r="F23" i="49" s="1"/>
  <c r="Z2" i="49"/>
  <c r="E21" i="49" s="1"/>
  <c r="Y2" i="49"/>
  <c r="E20" i="49" s="1"/>
  <c r="X2" i="49"/>
  <c r="E19" i="49" s="1"/>
  <c r="W2" i="49"/>
  <c r="E18" i="49" s="1"/>
  <c r="V2" i="49"/>
  <c r="E14" i="49" s="1"/>
  <c r="U2" i="49"/>
  <c r="E13" i="49" s="1"/>
  <c r="T2" i="49"/>
  <c r="E12" i="49" s="1"/>
  <c r="S2" i="49"/>
  <c r="B7" i="49" s="1"/>
  <c r="R2" i="49"/>
  <c r="B6" i="49" s="1"/>
  <c r="Q2" i="49"/>
  <c r="G6" i="49" s="1"/>
  <c r="AA2" i="48"/>
  <c r="F23" i="48" s="1"/>
  <c r="Z2" i="48"/>
  <c r="E21" i="48" s="1"/>
  <c r="Y2" i="48"/>
  <c r="E20" i="48" s="1"/>
  <c r="X2" i="48"/>
  <c r="E19" i="48" s="1"/>
  <c r="W2" i="48"/>
  <c r="E18" i="48" s="1"/>
  <c r="V2" i="48"/>
  <c r="E14" i="48" s="1"/>
  <c r="U2" i="48"/>
  <c r="E13" i="48" s="1"/>
  <c r="T2" i="48"/>
  <c r="E12" i="48" s="1"/>
  <c r="S2" i="48"/>
  <c r="B7" i="48" s="1"/>
  <c r="R2" i="48"/>
  <c r="B6" i="48" s="1"/>
  <c r="Q2" i="48"/>
  <c r="G6" i="48" s="1"/>
  <c r="AA2" i="47"/>
  <c r="F23" i="47" s="1"/>
  <c r="Z2" i="47"/>
  <c r="E21" i="47" s="1"/>
  <c r="Y2" i="47"/>
  <c r="E20" i="47" s="1"/>
  <c r="X2" i="47"/>
  <c r="E19" i="47" s="1"/>
  <c r="W2" i="47"/>
  <c r="E18" i="47" s="1"/>
  <c r="V2" i="47"/>
  <c r="E14" i="47" s="1"/>
  <c r="U2" i="47"/>
  <c r="E13" i="47" s="1"/>
  <c r="T2" i="47"/>
  <c r="E12" i="47" s="1"/>
  <c r="S2" i="47"/>
  <c r="B7" i="47" s="1"/>
  <c r="R2" i="47"/>
  <c r="B6" i="47" s="1"/>
  <c r="Q2" i="47"/>
  <c r="G6" i="47" s="1"/>
  <c r="AA2" i="46"/>
  <c r="F23" i="46" s="1"/>
  <c r="Z2" i="46"/>
  <c r="E21" i="46" s="1"/>
  <c r="Y2" i="46"/>
  <c r="E20" i="46" s="1"/>
  <c r="X2" i="46"/>
  <c r="E19" i="46" s="1"/>
  <c r="W2" i="46"/>
  <c r="E18" i="46" s="1"/>
  <c r="V2" i="46"/>
  <c r="E14" i="46" s="1"/>
  <c r="U2" i="46"/>
  <c r="E13" i="46" s="1"/>
  <c r="T2" i="46"/>
  <c r="E12" i="46" s="1"/>
  <c r="S2" i="46"/>
  <c r="B7" i="46" s="1"/>
  <c r="R2" i="46"/>
  <c r="B6" i="46" s="1"/>
  <c r="Q2" i="46"/>
  <c r="G6" i="46" s="1"/>
  <c r="AA2" i="45"/>
  <c r="F23" i="45" s="1"/>
  <c r="Z2" i="45"/>
  <c r="E21" i="45" s="1"/>
  <c r="Y2" i="45"/>
  <c r="E20" i="45" s="1"/>
  <c r="X2" i="45"/>
  <c r="E19" i="45" s="1"/>
  <c r="W2" i="45"/>
  <c r="E18" i="45" s="1"/>
  <c r="V2" i="45"/>
  <c r="E14" i="45" s="1"/>
  <c r="U2" i="45"/>
  <c r="E13" i="45" s="1"/>
  <c r="T2" i="45"/>
  <c r="E12" i="45" s="1"/>
  <c r="S2" i="45"/>
  <c r="B7" i="45" s="1"/>
  <c r="R2" i="45"/>
  <c r="B6" i="45" s="1"/>
  <c r="Q2" i="45"/>
  <c r="G6" i="45" s="1"/>
  <c r="AA2" i="44"/>
  <c r="F23" i="44" s="1"/>
  <c r="Z2" i="44"/>
  <c r="E21" i="44" s="1"/>
  <c r="Y2" i="44"/>
  <c r="E20" i="44" s="1"/>
  <c r="X2" i="44"/>
  <c r="E19" i="44" s="1"/>
  <c r="W2" i="44"/>
  <c r="E18" i="44" s="1"/>
  <c r="V2" i="44"/>
  <c r="E14" i="44" s="1"/>
  <c r="U2" i="44"/>
  <c r="E13" i="44" s="1"/>
  <c r="T2" i="44"/>
  <c r="E12" i="44" s="1"/>
  <c r="S2" i="44"/>
  <c r="B7" i="44" s="1"/>
  <c r="R2" i="44"/>
  <c r="B6" i="44" s="1"/>
  <c r="Q2" i="44"/>
  <c r="G6" i="44" s="1"/>
  <c r="AA2" i="43"/>
  <c r="F23" i="43" s="1"/>
  <c r="Z2" i="43"/>
  <c r="E21" i="43" s="1"/>
  <c r="Y2" i="43"/>
  <c r="E20" i="43" s="1"/>
  <c r="X2" i="43"/>
  <c r="E19" i="43" s="1"/>
  <c r="W2" i="43"/>
  <c r="E18" i="43" s="1"/>
  <c r="V2" i="43"/>
  <c r="E14" i="43" s="1"/>
  <c r="U2" i="43"/>
  <c r="E13" i="43" s="1"/>
  <c r="T2" i="43"/>
  <c r="E12" i="43" s="1"/>
  <c r="S2" i="43"/>
  <c r="B7" i="43" s="1"/>
  <c r="R2" i="43"/>
  <c r="B6" i="43" s="1"/>
  <c r="Q2" i="43"/>
  <c r="G6" i="43" s="1"/>
  <c r="AA2" i="42" l="1"/>
  <c r="F23" i="42" s="1"/>
  <c r="Z2" i="42"/>
  <c r="E21" i="42" s="1"/>
  <c r="Y2" i="42"/>
  <c r="E20" i="42" s="1"/>
  <c r="X2" i="42"/>
  <c r="E19" i="42" s="1"/>
  <c r="W2" i="42"/>
  <c r="E18" i="42" s="1"/>
  <c r="V2" i="42"/>
  <c r="E14" i="42" s="1"/>
  <c r="U2" i="42"/>
  <c r="E13" i="42" s="1"/>
  <c r="T2" i="42"/>
  <c r="E12" i="42" s="1"/>
  <c r="S2" i="42"/>
  <c r="B7" i="42" s="1"/>
  <c r="R2" i="42"/>
  <c r="B6" i="42" s="1"/>
  <c r="Q2" i="42"/>
  <c r="G6" i="42" s="1"/>
  <c r="AA2" i="41"/>
  <c r="F23" i="41" s="1"/>
  <c r="Z2" i="41"/>
  <c r="E21" i="41" s="1"/>
  <c r="Y2" i="41"/>
  <c r="E20" i="41" s="1"/>
  <c r="X2" i="41"/>
  <c r="E19" i="41" s="1"/>
  <c r="W2" i="41"/>
  <c r="E18" i="41" s="1"/>
  <c r="V2" i="41"/>
  <c r="E14" i="41" s="1"/>
  <c r="U2" i="41"/>
  <c r="E13" i="41" s="1"/>
  <c r="T2" i="41"/>
  <c r="E12" i="41" s="1"/>
  <c r="S2" i="41"/>
  <c r="B7" i="41" s="1"/>
  <c r="R2" i="41"/>
  <c r="B6" i="41" s="1"/>
  <c r="Q2" i="41"/>
  <c r="G6" i="41" s="1"/>
  <c r="AA2" i="40"/>
  <c r="F23" i="40" s="1"/>
  <c r="Z2" i="40"/>
  <c r="E21" i="40" s="1"/>
  <c r="Y2" i="40"/>
  <c r="E20" i="40" s="1"/>
  <c r="X2" i="40"/>
  <c r="E19" i="40" s="1"/>
  <c r="W2" i="40"/>
  <c r="E18" i="40" s="1"/>
  <c r="V2" i="40"/>
  <c r="E14" i="40" s="1"/>
  <c r="U2" i="40"/>
  <c r="E13" i="40" s="1"/>
  <c r="T2" i="40"/>
  <c r="E12" i="40" s="1"/>
  <c r="S2" i="40"/>
  <c r="B7" i="40" s="1"/>
  <c r="R2" i="40"/>
  <c r="B6" i="40" s="1"/>
  <c r="Q2" i="40"/>
  <c r="G6" i="40" s="1"/>
  <c r="AA2" i="39"/>
  <c r="F23" i="39" s="1"/>
  <c r="Z2" i="39"/>
  <c r="E21" i="39" s="1"/>
  <c r="Y2" i="39"/>
  <c r="E20" i="39" s="1"/>
  <c r="X2" i="39"/>
  <c r="E19" i="39" s="1"/>
  <c r="W2" i="39"/>
  <c r="E18" i="39" s="1"/>
  <c r="V2" i="39"/>
  <c r="E14" i="39" s="1"/>
  <c r="U2" i="39"/>
  <c r="E13" i="39" s="1"/>
  <c r="T2" i="39"/>
  <c r="E12" i="39" s="1"/>
  <c r="S2" i="39"/>
  <c r="B7" i="39" s="1"/>
  <c r="R2" i="39"/>
  <c r="B6" i="39" s="1"/>
  <c r="Q2" i="39"/>
  <c r="G6" i="39" s="1"/>
  <c r="AA2" i="38"/>
  <c r="F23" i="38" s="1"/>
  <c r="Z2" i="38"/>
  <c r="E21" i="38" s="1"/>
  <c r="Y2" i="38"/>
  <c r="E20" i="38" s="1"/>
  <c r="X2" i="38"/>
  <c r="E19" i="38" s="1"/>
  <c r="W2" i="38"/>
  <c r="E18" i="38" s="1"/>
  <c r="V2" i="38"/>
  <c r="E14" i="38" s="1"/>
  <c r="U2" i="38"/>
  <c r="E13" i="38" s="1"/>
  <c r="T2" i="38"/>
  <c r="E12" i="38" s="1"/>
  <c r="S2" i="38"/>
  <c r="B7" i="38" s="1"/>
  <c r="R2" i="38"/>
  <c r="B6" i="38" s="1"/>
  <c r="Q2" i="38"/>
  <c r="G6" i="38" s="1"/>
  <c r="AA2" i="37"/>
  <c r="F23" i="37" s="1"/>
  <c r="Z2" i="37"/>
  <c r="E21" i="37" s="1"/>
  <c r="Y2" i="37"/>
  <c r="E20" i="37" s="1"/>
  <c r="X2" i="37"/>
  <c r="E19" i="37" s="1"/>
  <c r="W2" i="37"/>
  <c r="E18" i="37" s="1"/>
  <c r="V2" i="37"/>
  <c r="E14" i="37" s="1"/>
  <c r="U2" i="37"/>
  <c r="E13" i="37" s="1"/>
  <c r="T2" i="37"/>
  <c r="E12" i="37" s="1"/>
  <c r="S2" i="37"/>
  <c r="B7" i="37" s="1"/>
  <c r="R2" i="37"/>
  <c r="B6" i="37" s="1"/>
  <c r="Q2" i="37"/>
  <c r="G6" i="37" s="1"/>
  <c r="AA2" i="36"/>
  <c r="F23" i="36" s="1"/>
  <c r="Z2" i="36"/>
  <c r="E21" i="36" s="1"/>
  <c r="Y2" i="36"/>
  <c r="E20" i="36" s="1"/>
  <c r="X2" i="36"/>
  <c r="E19" i="36" s="1"/>
  <c r="W2" i="36"/>
  <c r="E18" i="36" s="1"/>
  <c r="V2" i="36"/>
  <c r="E14" i="36" s="1"/>
  <c r="U2" i="36"/>
  <c r="E13" i="36" s="1"/>
  <c r="T2" i="36"/>
  <c r="E12" i="36" s="1"/>
  <c r="S2" i="36"/>
  <c r="B7" i="36" s="1"/>
  <c r="R2" i="36"/>
  <c r="B6" i="36" s="1"/>
  <c r="Q2" i="36"/>
  <c r="G6" i="36" s="1"/>
  <c r="AA2" i="35"/>
  <c r="F23" i="35" s="1"/>
  <c r="Z2" i="35"/>
  <c r="E21" i="35" s="1"/>
  <c r="Y2" i="35"/>
  <c r="E20" i="35" s="1"/>
  <c r="X2" i="35"/>
  <c r="E19" i="35" s="1"/>
  <c r="W2" i="35"/>
  <c r="E18" i="35" s="1"/>
  <c r="V2" i="35"/>
  <c r="E14" i="35" s="1"/>
  <c r="U2" i="35"/>
  <c r="E13" i="35" s="1"/>
  <c r="T2" i="35"/>
  <c r="E12" i="35" s="1"/>
  <c r="S2" i="35"/>
  <c r="B7" i="35" s="1"/>
  <c r="R2" i="35"/>
  <c r="B6" i="35" s="1"/>
  <c r="Q2" i="35"/>
  <c r="G6" i="35" s="1"/>
  <c r="AA2" i="34"/>
  <c r="F23" i="34" s="1"/>
  <c r="Z2" i="34"/>
  <c r="E21" i="34" s="1"/>
  <c r="Y2" i="34"/>
  <c r="E20" i="34" s="1"/>
  <c r="X2" i="34"/>
  <c r="E19" i="34" s="1"/>
  <c r="W2" i="34"/>
  <c r="E18" i="34" s="1"/>
  <c r="V2" i="34"/>
  <c r="E14" i="34" s="1"/>
  <c r="U2" i="34"/>
  <c r="E13" i="34" s="1"/>
  <c r="T2" i="34"/>
  <c r="E12" i="34" s="1"/>
  <c r="S2" i="34"/>
  <c r="B7" i="34" s="1"/>
  <c r="R2" i="34"/>
  <c r="B6" i="34" s="1"/>
  <c r="Q2" i="34"/>
  <c r="G6" i="34" s="1"/>
  <c r="AA2" i="32"/>
  <c r="F23" i="32" s="1"/>
  <c r="Z2" i="32"/>
  <c r="E21" i="32" s="1"/>
  <c r="Y2" i="32"/>
  <c r="E20" i="32" s="1"/>
  <c r="X2" i="32"/>
  <c r="W2" i="32"/>
  <c r="E18" i="32" s="1"/>
  <c r="V2" i="32"/>
  <c r="E14" i="32" s="1"/>
  <c r="U2" i="32"/>
  <c r="E13" i="32" s="1"/>
  <c r="T2" i="32"/>
  <c r="E12" i="32" s="1"/>
  <c r="S2" i="32"/>
  <c r="B7" i="32" s="1"/>
  <c r="R2" i="32"/>
  <c r="B6" i="32" s="1"/>
  <c r="Q2" i="32"/>
  <c r="G6" i="32" s="1"/>
  <c r="E19" i="32"/>
  <c r="AA2" i="31"/>
  <c r="F23" i="31" s="1"/>
  <c r="Z2" i="31"/>
  <c r="E21" i="31" s="1"/>
  <c r="Y2" i="31"/>
  <c r="E20" i="31" s="1"/>
  <c r="X2" i="31"/>
  <c r="E19" i="31" s="1"/>
  <c r="W2" i="31"/>
  <c r="E18" i="31" s="1"/>
  <c r="V2" i="31"/>
  <c r="E14" i="31" s="1"/>
  <c r="U2" i="31"/>
  <c r="E13" i="31" s="1"/>
  <c r="T2" i="31"/>
  <c r="E12" i="31" s="1"/>
  <c r="S2" i="31"/>
  <c r="B7" i="31" s="1"/>
  <c r="R2" i="31"/>
  <c r="B6" i="31" s="1"/>
  <c r="Q2" i="31"/>
  <c r="G6" i="31" s="1"/>
  <c r="AA2" i="117"/>
  <c r="F23" i="117" s="1"/>
  <c r="Z2" i="117"/>
  <c r="E21" i="117" s="1"/>
  <c r="Y2" i="117"/>
  <c r="E20" i="117" s="1"/>
  <c r="X2" i="117"/>
  <c r="E19" i="117" s="1"/>
  <c r="W2" i="117"/>
  <c r="E18" i="117" s="1"/>
  <c r="V2" i="117"/>
  <c r="E14" i="117" s="1"/>
  <c r="U2" i="117"/>
  <c r="E13" i="117" s="1"/>
  <c r="T2" i="117"/>
  <c r="E12" i="117" s="1"/>
  <c r="S2" i="117"/>
  <c r="B7" i="117" s="1"/>
  <c r="R2" i="117"/>
  <c r="B6" i="117" s="1"/>
  <c r="Q2" i="117"/>
  <c r="G6" i="117" s="1"/>
  <c r="AA2" i="30"/>
  <c r="F23" i="30" s="1"/>
  <c r="Z2" i="30"/>
  <c r="E21" i="30" s="1"/>
  <c r="Y2" i="30"/>
  <c r="E20" i="30" s="1"/>
  <c r="X2" i="30"/>
  <c r="E19" i="30" s="1"/>
  <c r="W2" i="30"/>
  <c r="E18" i="30" s="1"/>
  <c r="V2" i="30"/>
  <c r="E14" i="30" s="1"/>
  <c r="U2" i="30"/>
  <c r="E13" i="30" s="1"/>
  <c r="T2" i="30"/>
  <c r="E12" i="30" s="1"/>
  <c r="S2" i="30"/>
  <c r="B7" i="30" s="1"/>
  <c r="R2" i="30"/>
  <c r="B6" i="30" s="1"/>
  <c r="Q2" i="30"/>
  <c r="G6" i="30" s="1"/>
  <c r="AA2" i="29"/>
  <c r="F23" i="29" s="1"/>
  <c r="Z2" i="29"/>
  <c r="E21" i="29" s="1"/>
  <c r="Y2" i="29"/>
  <c r="E20" i="29" s="1"/>
  <c r="X2" i="29"/>
  <c r="E19" i="29" s="1"/>
  <c r="W2" i="29"/>
  <c r="E18" i="29" s="1"/>
  <c r="V2" i="29"/>
  <c r="E14" i="29" s="1"/>
  <c r="U2" i="29"/>
  <c r="E13" i="29" s="1"/>
  <c r="T2" i="29"/>
  <c r="E12" i="29" s="1"/>
  <c r="S2" i="29"/>
  <c r="B7" i="29" s="1"/>
  <c r="R2" i="29"/>
  <c r="B6" i="29" s="1"/>
  <c r="Q2" i="29"/>
  <c r="G6" i="29" s="1"/>
  <c r="AA2" i="28"/>
  <c r="F23" i="28" s="1"/>
  <c r="Z2" i="28"/>
  <c r="E21" i="28" s="1"/>
  <c r="Y2" i="28"/>
  <c r="E20" i="28" s="1"/>
  <c r="X2" i="28"/>
  <c r="E19" i="28" s="1"/>
  <c r="W2" i="28"/>
  <c r="E18" i="28" s="1"/>
  <c r="V2" i="28"/>
  <c r="E14" i="28" s="1"/>
  <c r="U2" i="28"/>
  <c r="E13" i="28" s="1"/>
  <c r="T2" i="28"/>
  <c r="E12" i="28" s="1"/>
  <c r="S2" i="28"/>
  <c r="B7" i="28" s="1"/>
  <c r="R2" i="28"/>
  <c r="B6" i="28" s="1"/>
  <c r="Q2" i="28"/>
  <c r="G6" i="28" s="1"/>
  <c r="AA2" i="27"/>
  <c r="F23" i="27" s="1"/>
  <c r="Z2" i="27"/>
  <c r="E21" i="27" s="1"/>
  <c r="Y2" i="27"/>
  <c r="E20" i="27" s="1"/>
  <c r="X2" i="27"/>
  <c r="E19" i="27" s="1"/>
  <c r="W2" i="27"/>
  <c r="E18" i="27" s="1"/>
  <c r="V2" i="27"/>
  <c r="E14" i="27" s="1"/>
  <c r="U2" i="27"/>
  <c r="E13" i="27" s="1"/>
  <c r="T2" i="27"/>
  <c r="E12" i="27" s="1"/>
  <c r="S2" i="27"/>
  <c r="B7" i="27" s="1"/>
  <c r="R2" i="27"/>
  <c r="B6" i="27" s="1"/>
  <c r="Q2" i="27"/>
  <c r="G6" i="27" s="1"/>
  <c r="AA2" i="26"/>
  <c r="F23" i="26" s="1"/>
  <c r="Z2" i="26"/>
  <c r="E21" i="26" s="1"/>
  <c r="Y2" i="26"/>
  <c r="E20" i="26" s="1"/>
  <c r="X2" i="26"/>
  <c r="E19" i="26" s="1"/>
  <c r="W2" i="26"/>
  <c r="E18" i="26" s="1"/>
  <c r="V2" i="26"/>
  <c r="E14" i="26" s="1"/>
  <c r="U2" i="26"/>
  <c r="E13" i="26" s="1"/>
  <c r="T2" i="26"/>
  <c r="E12" i="26" s="1"/>
  <c r="S2" i="26"/>
  <c r="B7" i="26" s="1"/>
  <c r="R2" i="26"/>
  <c r="B6" i="26" s="1"/>
  <c r="Q2" i="26"/>
  <c r="G6" i="26" s="1"/>
  <c r="AA2" i="25"/>
  <c r="F23" i="25" s="1"/>
  <c r="Z2" i="25"/>
  <c r="E21" i="25" s="1"/>
  <c r="Y2" i="25"/>
  <c r="E20" i="25" s="1"/>
  <c r="X2" i="25"/>
  <c r="E19" i="25" s="1"/>
  <c r="W2" i="25"/>
  <c r="E18" i="25" s="1"/>
  <c r="V2" i="25"/>
  <c r="E14" i="25" s="1"/>
  <c r="U2" i="25"/>
  <c r="E13" i="25" s="1"/>
  <c r="T2" i="25"/>
  <c r="E12" i="25" s="1"/>
  <c r="S2" i="25"/>
  <c r="B7" i="25" s="1"/>
  <c r="R2" i="25"/>
  <c r="B6" i="25" s="1"/>
  <c r="Q2" i="25"/>
  <c r="G6" i="25" s="1"/>
  <c r="AA2" i="24"/>
  <c r="F23" i="24" s="1"/>
  <c r="Z2" i="24"/>
  <c r="E21" i="24" s="1"/>
  <c r="Y2" i="24"/>
  <c r="E20" i="24" s="1"/>
  <c r="X2" i="24"/>
  <c r="E19" i="24" s="1"/>
  <c r="W2" i="24"/>
  <c r="E18" i="24" s="1"/>
  <c r="V2" i="24"/>
  <c r="E14" i="24" s="1"/>
  <c r="U2" i="24"/>
  <c r="E13" i="24" s="1"/>
  <c r="T2" i="24"/>
  <c r="E12" i="24" s="1"/>
  <c r="S2" i="24"/>
  <c r="B7" i="24" s="1"/>
  <c r="R2" i="24"/>
  <c r="B6" i="24" s="1"/>
  <c r="Q2" i="24"/>
  <c r="G6" i="24" s="1"/>
  <c r="AA2" i="23"/>
  <c r="F23" i="23" s="1"/>
  <c r="Z2" i="23"/>
  <c r="E21" i="23" s="1"/>
  <c r="Y2" i="23"/>
  <c r="E20" i="23" s="1"/>
  <c r="X2" i="23"/>
  <c r="E19" i="23" s="1"/>
  <c r="W2" i="23"/>
  <c r="E18" i="23" s="1"/>
  <c r="V2" i="23"/>
  <c r="E14" i="23" s="1"/>
  <c r="U2" i="23"/>
  <c r="E13" i="23" s="1"/>
  <c r="T2" i="23"/>
  <c r="E12" i="23" s="1"/>
  <c r="S2" i="23"/>
  <c r="B7" i="23" s="1"/>
  <c r="R2" i="23"/>
  <c r="B6" i="23" s="1"/>
  <c r="Q2" i="23"/>
  <c r="G6" i="23" s="1"/>
  <c r="AA2" i="22"/>
  <c r="F23" i="22" s="1"/>
  <c r="Z2" i="22"/>
  <c r="E21" i="22" s="1"/>
  <c r="Y2" i="22"/>
  <c r="E20" i="22" s="1"/>
  <c r="X2" i="22"/>
  <c r="E19" i="22" s="1"/>
  <c r="W2" i="22"/>
  <c r="E18" i="22" s="1"/>
  <c r="V2" i="22"/>
  <c r="E14" i="22" s="1"/>
  <c r="U2" i="22"/>
  <c r="E13" i="22" s="1"/>
  <c r="T2" i="22"/>
  <c r="E12" i="22" s="1"/>
  <c r="S2" i="22"/>
  <c r="B7" i="22" s="1"/>
  <c r="R2" i="22"/>
  <c r="B6" i="22" s="1"/>
  <c r="Q2" i="22"/>
  <c r="G6" i="22" s="1"/>
  <c r="AA2" i="21"/>
  <c r="F23" i="21" s="1"/>
  <c r="Z2" i="21"/>
  <c r="E21" i="21" s="1"/>
  <c r="Y2" i="21"/>
  <c r="E20" i="21" s="1"/>
  <c r="X2" i="21"/>
  <c r="E19" i="21" s="1"/>
  <c r="W2" i="21"/>
  <c r="E18" i="21" s="1"/>
  <c r="V2" i="21"/>
  <c r="E14" i="21" s="1"/>
  <c r="U2" i="21"/>
  <c r="E13" i="21" s="1"/>
  <c r="T2" i="21"/>
  <c r="E12" i="21" s="1"/>
  <c r="S2" i="21"/>
  <c r="B7" i="21" s="1"/>
  <c r="R2" i="21"/>
  <c r="B6" i="21" s="1"/>
  <c r="Q2" i="21"/>
  <c r="G6" i="21" s="1"/>
  <c r="AA2" i="20"/>
  <c r="F23" i="20" s="1"/>
  <c r="Z2" i="20"/>
  <c r="E21" i="20" s="1"/>
  <c r="Y2" i="20"/>
  <c r="E20" i="20" s="1"/>
  <c r="X2" i="20"/>
  <c r="E19" i="20" s="1"/>
  <c r="W2" i="20"/>
  <c r="E18" i="20" s="1"/>
  <c r="V2" i="20"/>
  <c r="E14" i="20" s="1"/>
  <c r="U2" i="20"/>
  <c r="E13" i="20" s="1"/>
  <c r="T2" i="20"/>
  <c r="E12" i="20" s="1"/>
  <c r="S2" i="20"/>
  <c r="B7" i="20" s="1"/>
  <c r="R2" i="20"/>
  <c r="B6" i="20" s="1"/>
  <c r="Q2" i="20"/>
  <c r="G6" i="20" s="1"/>
  <c r="AA2" i="19"/>
  <c r="F23" i="19" s="1"/>
  <c r="Z2" i="19"/>
  <c r="E21" i="19" s="1"/>
  <c r="Y2" i="19"/>
  <c r="E20" i="19" s="1"/>
  <c r="X2" i="19"/>
  <c r="E19" i="19" s="1"/>
  <c r="W2" i="19"/>
  <c r="E18" i="19" s="1"/>
  <c r="V2" i="19"/>
  <c r="E14" i="19" s="1"/>
  <c r="U2" i="19"/>
  <c r="E13" i="19" s="1"/>
  <c r="T2" i="19"/>
  <c r="E12" i="19" s="1"/>
  <c r="S2" i="19"/>
  <c r="B7" i="19" s="1"/>
  <c r="R2" i="19"/>
  <c r="B6" i="19" s="1"/>
  <c r="Q2" i="19"/>
  <c r="G6" i="19" s="1"/>
  <c r="AA2" i="18"/>
  <c r="F23" i="18" s="1"/>
  <c r="Z2" i="18"/>
  <c r="E21" i="18" s="1"/>
  <c r="Y2" i="18"/>
  <c r="E20" i="18" s="1"/>
  <c r="X2" i="18"/>
  <c r="E19" i="18" s="1"/>
  <c r="W2" i="18"/>
  <c r="E18" i="18" s="1"/>
  <c r="V2" i="18"/>
  <c r="E14" i="18" s="1"/>
  <c r="U2" i="18"/>
  <c r="E13" i="18" s="1"/>
  <c r="T2" i="18"/>
  <c r="E12" i="18" s="1"/>
  <c r="S2" i="18"/>
  <c r="B7" i="18" s="1"/>
  <c r="R2" i="18"/>
  <c r="B6" i="18" s="1"/>
  <c r="Q2" i="18"/>
  <c r="G6" i="18" s="1"/>
  <c r="AA2" i="17"/>
  <c r="F23" i="17" s="1"/>
  <c r="Z2" i="17"/>
  <c r="E21" i="17" s="1"/>
  <c r="Y2" i="17"/>
  <c r="E20" i="17" s="1"/>
  <c r="X2" i="17"/>
  <c r="E19" i="17" s="1"/>
  <c r="W2" i="17"/>
  <c r="E18" i="17" s="1"/>
  <c r="V2" i="17"/>
  <c r="E14" i="17" s="1"/>
  <c r="U2" i="17"/>
  <c r="E13" i="17" s="1"/>
  <c r="T2" i="17"/>
  <c r="E12" i="17" s="1"/>
  <c r="S2" i="17"/>
  <c r="B7" i="17" s="1"/>
  <c r="R2" i="17"/>
  <c r="B6" i="17" s="1"/>
  <c r="Q2" i="17"/>
  <c r="G6" i="17" s="1"/>
  <c r="AA2" i="118"/>
  <c r="F23" i="118" s="1"/>
  <c r="Z2" i="118"/>
  <c r="E21" i="118" s="1"/>
  <c r="Y2" i="118"/>
  <c r="E20" i="118" s="1"/>
  <c r="X2" i="118"/>
  <c r="E19" i="118" s="1"/>
  <c r="W2" i="118"/>
  <c r="E18" i="118" s="1"/>
  <c r="V2" i="118"/>
  <c r="E14" i="118" s="1"/>
  <c r="U2" i="118"/>
  <c r="E13" i="118" s="1"/>
  <c r="T2" i="118"/>
  <c r="E12" i="118" s="1"/>
  <c r="S2" i="118"/>
  <c r="B7" i="118" s="1"/>
  <c r="R2" i="118"/>
  <c r="B6" i="118" s="1"/>
  <c r="Q2" i="118"/>
  <c r="G6" i="118" s="1"/>
  <c r="AA2" i="16"/>
  <c r="F23" i="16" s="1"/>
  <c r="Z2" i="16"/>
  <c r="E21" i="16" s="1"/>
  <c r="Y2" i="16"/>
  <c r="E20" i="16" s="1"/>
  <c r="X2" i="16"/>
  <c r="E19" i="16" s="1"/>
  <c r="W2" i="16"/>
  <c r="E18" i="16" s="1"/>
  <c r="V2" i="16"/>
  <c r="E14" i="16" s="1"/>
  <c r="U2" i="16"/>
  <c r="E13" i="16" s="1"/>
  <c r="T2" i="16"/>
  <c r="E12" i="16" s="1"/>
  <c r="S2" i="16"/>
  <c r="B7" i="16" s="1"/>
  <c r="R2" i="16"/>
  <c r="B6" i="16" s="1"/>
  <c r="Q2" i="16"/>
  <c r="G6" i="16" s="1"/>
  <c r="AA2" i="15"/>
  <c r="F23" i="15" s="1"/>
  <c r="Z2" i="15"/>
  <c r="E21" i="15" s="1"/>
  <c r="Y2" i="15"/>
  <c r="E20" i="15" s="1"/>
  <c r="X2" i="15"/>
  <c r="E19" i="15" s="1"/>
  <c r="W2" i="15"/>
  <c r="E18" i="15" s="1"/>
  <c r="V2" i="15"/>
  <c r="E14" i="15" s="1"/>
  <c r="U2" i="15"/>
  <c r="E13" i="15" s="1"/>
  <c r="T2" i="15"/>
  <c r="E12" i="15" s="1"/>
  <c r="S2" i="15"/>
  <c r="B7" i="15" s="1"/>
  <c r="R2" i="15"/>
  <c r="B6" i="15" s="1"/>
  <c r="Q2" i="15"/>
  <c r="G6" i="15" s="1"/>
  <c r="AA2" i="14"/>
  <c r="F23" i="14" s="1"/>
  <c r="Z2" i="14"/>
  <c r="E21" i="14" s="1"/>
  <c r="Y2" i="14"/>
  <c r="E20" i="14" s="1"/>
  <c r="X2" i="14"/>
  <c r="E19" i="14" s="1"/>
  <c r="W2" i="14"/>
  <c r="E18" i="14" s="1"/>
  <c r="V2" i="14"/>
  <c r="E14" i="14" s="1"/>
  <c r="U2" i="14"/>
  <c r="E13" i="14" s="1"/>
  <c r="T2" i="14"/>
  <c r="E12" i="14" s="1"/>
  <c r="S2" i="14"/>
  <c r="B7" i="14" s="1"/>
  <c r="R2" i="14"/>
  <c r="B6" i="14" s="1"/>
  <c r="Q2" i="14"/>
  <c r="G6" i="14" s="1"/>
  <c r="AA2" i="13"/>
  <c r="F23" i="13" s="1"/>
  <c r="Z2" i="13"/>
  <c r="E21" i="13" s="1"/>
  <c r="Y2" i="13"/>
  <c r="E20" i="13" s="1"/>
  <c r="X2" i="13"/>
  <c r="E19" i="13" s="1"/>
  <c r="W2" i="13"/>
  <c r="E18" i="13" s="1"/>
  <c r="V2" i="13"/>
  <c r="E14" i="13" s="1"/>
  <c r="U2" i="13"/>
  <c r="E13" i="13" s="1"/>
  <c r="T2" i="13"/>
  <c r="E12" i="13" s="1"/>
  <c r="S2" i="13"/>
  <c r="B7" i="13" s="1"/>
  <c r="R2" i="13"/>
  <c r="B6" i="13" s="1"/>
  <c r="Q2" i="13"/>
  <c r="G6" i="13" s="1"/>
  <c r="AA2" i="12"/>
  <c r="F23" i="12" s="1"/>
  <c r="Z2" i="12"/>
  <c r="E21" i="12" s="1"/>
  <c r="Y2" i="12"/>
  <c r="E20" i="12" s="1"/>
  <c r="X2" i="12"/>
  <c r="E19" i="12" s="1"/>
  <c r="W2" i="12"/>
  <c r="E18" i="12" s="1"/>
  <c r="V2" i="12"/>
  <c r="E14" i="12" s="1"/>
  <c r="U2" i="12"/>
  <c r="E13" i="12" s="1"/>
  <c r="T2" i="12"/>
  <c r="E12" i="12" s="1"/>
  <c r="S2" i="12"/>
  <c r="B7" i="12" s="1"/>
  <c r="R2" i="12"/>
  <c r="B6" i="12" s="1"/>
  <c r="Q2" i="12"/>
  <c r="G6" i="12" s="1"/>
  <c r="AA2" i="11"/>
  <c r="F23" i="11" s="1"/>
  <c r="Z2" i="11"/>
  <c r="E21" i="11" s="1"/>
  <c r="Y2" i="11"/>
  <c r="E20" i="11" s="1"/>
  <c r="X2" i="11"/>
  <c r="E19" i="11" s="1"/>
  <c r="W2" i="11"/>
  <c r="E18" i="11" s="1"/>
  <c r="V2" i="11"/>
  <c r="E14" i="11" s="1"/>
  <c r="U2" i="11"/>
  <c r="E13" i="11" s="1"/>
  <c r="T2" i="11"/>
  <c r="E12" i="11" s="1"/>
  <c r="S2" i="11"/>
  <c r="B7" i="11" s="1"/>
  <c r="R2" i="11"/>
  <c r="B6" i="11" s="1"/>
  <c r="Q2" i="11"/>
  <c r="G6" i="11" s="1"/>
  <c r="AA2" i="10"/>
  <c r="F23" i="10" s="1"/>
  <c r="Z2" i="10"/>
  <c r="E21" i="10" s="1"/>
  <c r="Y2" i="10"/>
  <c r="E20" i="10" s="1"/>
  <c r="X2" i="10"/>
  <c r="E19" i="10" s="1"/>
  <c r="W2" i="10"/>
  <c r="E18" i="10" s="1"/>
  <c r="V2" i="10"/>
  <c r="E14" i="10" s="1"/>
  <c r="U2" i="10"/>
  <c r="E13" i="10" s="1"/>
  <c r="T2" i="10"/>
  <c r="E12" i="10" s="1"/>
  <c r="S2" i="10"/>
  <c r="B7" i="10" s="1"/>
  <c r="R2" i="10"/>
  <c r="B6" i="10" s="1"/>
  <c r="Q2" i="10"/>
  <c r="G6" i="10" s="1"/>
  <c r="AA2" i="9"/>
  <c r="F23" i="9" s="1"/>
  <c r="Z2" i="9"/>
  <c r="E21" i="9" s="1"/>
  <c r="Y2" i="9"/>
  <c r="E20" i="9" s="1"/>
  <c r="X2" i="9"/>
  <c r="E19" i="9" s="1"/>
  <c r="W2" i="9"/>
  <c r="E18" i="9" s="1"/>
  <c r="V2" i="9"/>
  <c r="E14" i="9" s="1"/>
  <c r="U2" i="9"/>
  <c r="E13" i="9" s="1"/>
  <c r="T2" i="9"/>
  <c r="E12" i="9" s="1"/>
  <c r="S2" i="9"/>
  <c r="B7" i="9" s="1"/>
  <c r="R2" i="9"/>
  <c r="B6" i="9" s="1"/>
  <c r="Q2" i="9"/>
  <c r="G6" i="9" s="1"/>
  <c r="AA2" i="8"/>
  <c r="F23" i="8" s="1"/>
  <c r="Z2" i="8"/>
  <c r="E21" i="8" s="1"/>
  <c r="Y2" i="8"/>
  <c r="E20" i="8" s="1"/>
  <c r="X2" i="8"/>
  <c r="E19" i="8" s="1"/>
  <c r="W2" i="8"/>
  <c r="E18" i="8" s="1"/>
  <c r="V2" i="8"/>
  <c r="E14" i="8" s="1"/>
  <c r="U2" i="8"/>
  <c r="E13" i="8" s="1"/>
  <c r="T2" i="8"/>
  <c r="E12" i="8" s="1"/>
  <c r="S2" i="8"/>
  <c r="B7" i="8" s="1"/>
  <c r="R2" i="8"/>
  <c r="B6" i="8" s="1"/>
  <c r="Q2" i="8"/>
  <c r="G6" i="8" s="1"/>
  <c r="AA2" i="6"/>
  <c r="F23" i="6" s="1"/>
  <c r="Z2" i="6"/>
  <c r="E21" i="6" s="1"/>
  <c r="Y2" i="6"/>
  <c r="E20" i="6" s="1"/>
  <c r="X2" i="6"/>
  <c r="E19" i="6" s="1"/>
  <c r="W2" i="6"/>
  <c r="E18" i="6" s="1"/>
  <c r="V2" i="6"/>
  <c r="E14" i="6" s="1"/>
  <c r="U2" i="6"/>
  <c r="E13" i="6" s="1"/>
  <c r="T2" i="6"/>
  <c r="E12" i="6" s="1"/>
  <c r="S2" i="6"/>
  <c r="B7" i="6" s="1"/>
  <c r="R2" i="6"/>
  <c r="B6" i="6" s="1"/>
  <c r="Q2" i="6"/>
  <c r="G6" i="6" s="1"/>
  <c r="Y2" i="4"/>
  <c r="E20" i="4" s="1"/>
  <c r="AA2" i="4" l="1"/>
  <c r="F23" i="4" s="1"/>
  <c r="Z2" i="4"/>
  <c r="E21" i="4" s="1"/>
  <c r="X2" i="4"/>
  <c r="E19" i="4" s="1"/>
  <c r="W2" i="4"/>
  <c r="E18" i="4" s="1"/>
  <c r="V2" i="4"/>
  <c r="E14" i="4" s="1"/>
  <c r="U2" i="4"/>
  <c r="E13" i="4" s="1"/>
  <c r="T2" i="4"/>
  <c r="E12" i="4" s="1"/>
  <c r="S2" i="4"/>
  <c r="B7" i="4" s="1"/>
  <c r="R2" i="4"/>
  <c r="B6" i="4" s="1"/>
  <c r="Q2" i="4"/>
  <c r="G6" i="4" s="1"/>
</calcChain>
</file>

<file path=xl/sharedStrings.xml><?xml version="1.0" encoding="utf-8"?>
<sst xmlns="http://schemas.openxmlformats.org/spreadsheetml/2006/main" count="5930" uniqueCount="482">
  <si>
    <t>Class</t>
  </si>
  <si>
    <t>High Risk</t>
  </si>
  <si>
    <t>No 1st Dose</t>
  </si>
  <si>
    <t>Antibiotics</t>
  </si>
  <si>
    <t>Gentamycin</t>
  </si>
  <si>
    <t>Oxacillin</t>
  </si>
  <si>
    <t>Penicillin</t>
  </si>
  <si>
    <t>Synercid</t>
  </si>
  <si>
    <t>X</t>
  </si>
  <si>
    <t>Anti-infectives</t>
  </si>
  <si>
    <t>Amphotericin B</t>
  </si>
  <si>
    <t>Chemotherapy</t>
  </si>
  <si>
    <t>Cocktail: Adriamycin/ Etoposide/ Vinblastine</t>
  </si>
  <si>
    <t>Diuretics</t>
  </si>
  <si>
    <t>Hydration</t>
  </si>
  <si>
    <t>D5W</t>
  </si>
  <si>
    <t>D5LR</t>
  </si>
  <si>
    <t>D5 1/2 NS</t>
  </si>
  <si>
    <t>D5 1/4 NS</t>
  </si>
  <si>
    <t>Lactated Ringers (LR)</t>
  </si>
  <si>
    <t>NS 0.9%</t>
  </si>
  <si>
    <t>Nutrition</t>
  </si>
  <si>
    <t>Cyclosporin</t>
  </si>
  <si>
    <t>Dobutamine</t>
  </si>
  <si>
    <t>Ethanol Lock</t>
  </si>
  <si>
    <t>Hizentra (SCIG)</t>
  </si>
  <si>
    <t>Remodulin</t>
  </si>
  <si>
    <t>Vivaglobin (SCIG)</t>
  </si>
  <si>
    <t>Bupivicaine</t>
  </si>
  <si>
    <t>Duramorph</t>
  </si>
  <si>
    <t>Morphine sulfate</t>
  </si>
  <si>
    <t>Pain - Narcotic analgesic</t>
  </si>
  <si>
    <t>Special Instructions</t>
  </si>
  <si>
    <t>Common Uses</t>
  </si>
  <si>
    <t>Pulmonary hypertension</t>
  </si>
  <si>
    <t>Methylprednisolone / SoluMedrol</t>
  </si>
  <si>
    <t>Treatment of Immune Deficiencies</t>
  </si>
  <si>
    <t>Prevent/treat nausea and vomiting</t>
  </si>
  <si>
    <t>Hypercalcemia of malignancy</t>
  </si>
  <si>
    <t>Bacterial Infection</t>
  </si>
  <si>
    <t>Viral Infection</t>
  </si>
  <si>
    <t>Fungal Infection</t>
  </si>
  <si>
    <t>Cancer</t>
  </si>
  <si>
    <t>Heart disease</t>
  </si>
  <si>
    <t>Advanced heart disease - palliation, organ transplant waiting list</t>
  </si>
  <si>
    <t>Iron deficiency</t>
  </si>
  <si>
    <t>Central Line Only</t>
  </si>
  <si>
    <t>Prevent GI irritation</t>
  </si>
  <si>
    <t>Pain management</t>
  </si>
  <si>
    <t>Diphenhydramine / Benadryl</t>
  </si>
  <si>
    <t>Drug Name (generic/trade)</t>
  </si>
  <si>
    <t xml:space="preserve">Factor Administration </t>
  </si>
  <si>
    <t>Immune Globulin</t>
  </si>
  <si>
    <t>Med Inotropic</t>
  </si>
  <si>
    <t>Inf Therapy TPN</t>
  </si>
  <si>
    <t>Med Chemotherapeutic agents</t>
  </si>
  <si>
    <t>Occlusion and TPA</t>
  </si>
  <si>
    <t>Treat CMV in AIDS patients</t>
  </si>
  <si>
    <t>Short term hydration</t>
  </si>
  <si>
    <t>Short or long term nutrition support or replacement</t>
  </si>
  <si>
    <t>Anxiety, advanced illness symptoms</t>
  </si>
  <si>
    <t>Eliminate central line clot</t>
  </si>
  <si>
    <t>Type 1 Gaucher disease</t>
  </si>
  <si>
    <t>Heriditary angioedema</t>
  </si>
  <si>
    <t>Lupus, myasthenia gravis, anti-rejection</t>
  </si>
  <si>
    <t>Hemophilia</t>
  </si>
  <si>
    <t xml:space="preserve">Primary Humoral Immunodeficiency Disease </t>
  </si>
  <si>
    <t>Wide range of infectious, autoimmune and immunosuppressive disorders</t>
  </si>
  <si>
    <t>AAT Deficiency</t>
  </si>
  <si>
    <t>See Procedure Manual</t>
  </si>
  <si>
    <t>Labs</t>
  </si>
  <si>
    <t>Vesicant</t>
  </si>
  <si>
    <t>Ampicillin/Ampicillin</t>
  </si>
  <si>
    <t>Amikacin/Amikin</t>
  </si>
  <si>
    <t>Ampicillin Sublactum/Unasyn</t>
  </si>
  <si>
    <t>Sinus tachycardia</t>
  </si>
  <si>
    <t>Bleeding</t>
  </si>
  <si>
    <t>Azithromycin/Zithromax</t>
  </si>
  <si>
    <t>LFTs</t>
  </si>
  <si>
    <t>Electrolyte imbalances, Cardiac irregularities, Severe diarrhea</t>
  </si>
  <si>
    <t>Aztreonam/Azactam</t>
  </si>
  <si>
    <t>BUN, Cr, Peak + Trough</t>
  </si>
  <si>
    <t>Cefazolin/Ancef, Kefzol</t>
  </si>
  <si>
    <t>BUN, Cr, LFTs</t>
  </si>
  <si>
    <t>CBC, PT</t>
  </si>
  <si>
    <t>Cefepime/Maxipime</t>
  </si>
  <si>
    <t>CBC ċ Plts, PT</t>
  </si>
  <si>
    <t>Cefoperazone/Cefobid</t>
  </si>
  <si>
    <t>BUN, Cr</t>
  </si>
  <si>
    <t>Cefotan/Cefotetan</t>
  </si>
  <si>
    <t>CBC</t>
  </si>
  <si>
    <t>Cefoxitin/Mefoxin</t>
  </si>
  <si>
    <t>CBC, SCr, LFTs</t>
  </si>
  <si>
    <t>Ceftazidime/Fortaz</t>
  </si>
  <si>
    <t>CBC, BUN, Cr, PT</t>
  </si>
  <si>
    <t>Ceftriaxone/Rocephin</t>
  </si>
  <si>
    <t>Ciprofloxacin/Cipro</t>
  </si>
  <si>
    <t>CBC, BUN, Cr, LFTs</t>
  </si>
  <si>
    <t>Tendon rupture</t>
  </si>
  <si>
    <t>Severe Colitis</t>
  </si>
  <si>
    <t>Cefotaxime/Clarforan</t>
  </si>
  <si>
    <t>Daptomycin/Cubicin</t>
  </si>
  <si>
    <t>BUN, SCr, CPK</t>
  </si>
  <si>
    <t>Doripenun/Dorabax</t>
  </si>
  <si>
    <t>CBC, BUN, Cr</t>
  </si>
  <si>
    <t>CNS symptoms, Seizures</t>
  </si>
  <si>
    <t>Colitis</t>
  </si>
  <si>
    <t>Ertepenum/Invanz</t>
  </si>
  <si>
    <t>CBC ċ diff, BUN, Cr, LFTs</t>
  </si>
  <si>
    <t>CNS Stimulation</t>
  </si>
  <si>
    <t>Ototoxic</t>
  </si>
  <si>
    <t>Erythrocin/Erythromycin</t>
  </si>
  <si>
    <t>BUN, Cr, Peak &amp; Trough</t>
  </si>
  <si>
    <t>Nephrotoxic, Ototoxic</t>
  </si>
  <si>
    <t>Imipenem/Primaxin</t>
  </si>
  <si>
    <t>Colitis, Cardiac irreg., Seizures</t>
  </si>
  <si>
    <t>Kanamycin/A Kantrex</t>
  </si>
  <si>
    <t>Levofloxicin/Levaquin</t>
  </si>
  <si>
    <t>Tendon Rupture</t>
  </si>
  <si>
    <t>Meropenun/Merrem</t>
  </si>
  <si>
    <t xml:space="preserve">CNS Symptoms </t>
  </si>
  <si>
    <t>Moxifloxcin/Aclox</t>
  </si>
  <si>
    <t>CBC, BUN, LFTs</t>
  </si>
  <si>
    <t>Seizures, Rapid heart rate, Joint swelling</t>
  </si>
  <si>
    <t>Nafcillin/Unipen</t>
  </si>
  <si>
    <t>CHF</t>
  </si>
  <si>
    <t>Cardiac irreg.</t>
  </si>
  <si>
    <t>Piperacillin/Pipracil</t>
  </si>
  <si>
    <t>Electrolyte imbalance, CHF, Cardiac irreg.</t>
  </si>
  <si>
    <t>Bleeding, CHF</t>
  </si>
  <si>
    <t>Pipericillin/Tazobactam/ Zosyn</t>
  </si>
  <si>
    <t>Rifampin/Rifadin</t>
  </si>
  <si>
    <t>Purpura, Cerebral hemmorhage, Thrombocytopenia</t>
  </si>
  <si>
    <t>SMZ-TMP/Bactrim</t>
  </si>
  <si>
    <t>Adequate hydration, Photosensitivity, Diarrhea</t>
  </si>
  <si>
    <t>Ticarcillin/Timentin</t>
  </si>
  <si>
    <t>Electrolyte imbalance, Cardiac irreg.</t>
  </si>
  <si>
    <t>Diarrhea, headache</t>
  </si>
  <si>
    <t>Hemolytic anemia</t>
  </si>
  <si>
    <t>Neurotoxic, Ototoxic, Nephrotoxic</t>
  </si>
  <si>
    <t>BUN, Cr, CBC, Urinalysis</t>
  </si>
  <si>
    <t>Tigecycline/Tigacil</t>
  </si>
  <si>
    <t>Acyclovir/Zovirax</t>
  </si>
  <si>
    <t>IV hydration, Neurotoxic</t>
  </si>
  <si>
    <t>Tobramycin/Nebcin</t>
  </si>
  <si>
    <t>BUN, SCr, CkCl, Peak &amp; Troughs</t>
  </si>
  <si>
    <t>Nephrotoxic, Ototoxic, Neurotoxic, Good hydration, monitor renal &amp; auditory functions daily</t>
  </si>
  <si>
    <t>Vancomycin/Vancocin</t>
  </si>
  <si>
    <t>BUN, Cr, Trough</t>
  </si>
  <si>
    <t>CBC, PT, Electrolytes, BUN, Cr, LFTS</t>
  </si>
  <si>
    <t>Caspofungin/Cancidas</t>
  </si>
  <si>
    <t>Fluconazole/Diflucan</t>
  </si>
  <si>
    <t>Dizziness, cardiac irreg.</t>
  </si>
  <si>
    <t>Foscarnet/Foscavir</t>
  </si>
  <si>
    <t>CrCl, LFTs, Lytes</t>
  </si>
  <si>
    <t>Gancyclovir/Cytovene</t>
  </si>
  <si>
    <t>Micafungin/Mycamine</t>
  </si>
  <si>
    <r>
      <t xml:space="preserve">CrCl, CBC </t>
    </r>
    <r>
      <rPr>
        <sz val="11"/>
        <color theme="1"/>
        <rFont val="Calibri"/>
        <family val="2"/>
      </rPr>
      <t>ċ diff + Plts</t>
    </r>
  </si>
  <si>
    <t>Hemolytic Anemia, signs of Liver dysfunction</t>
  </si>
  <si>
    <t>Doxorubicin/Adriamycin</t>
  </si>
  <si>
    <t>Blinatumomab/Blincyto</t>
  </si>
  <si>
    <t xml:space="preserve">CBC ċ diff + Plts, Uric acid, CMP </t>
  </si>
  <si>
    <t>CBC ċ diff + Plts, BMP</t>
  </si>
  <si>
    <t>Cytarabine/Ara-C</t>
  </si>
  <si>
    <t>CBC ċ diff + Plts</t>
  </si>
  <si>
    <t>Etoposide/Vepacid VP</t>
  </si>
  <si>
    <t>IV Hydration, Neutropenia, Mouth ulcers, Bleeding</t>
  </si>
  <si>
    <t>Irinotecan/Camptosar</t>
  </si>
  <si>
    <t>Methotrexate/MTX</t>
  </si>
  <si>
    <t>Vinblastine/VLB</t>
  </si>
  <si>
    <t>CBC ċ diff + Plts, LFTs</t>
  </si>
  <si>
    <t>Vincristine/VCR</t>
  </si>
  <si>
    <t>IV Hydration, Antiemetics, Constipation, Bleeding</t>
  </si>
  <si>
    <t>Fluorouracil/5FU</t>
  </si>
  <si>
    <t>CBC ċ diff + Plts, Electrolytes, LFTs</t>
  </si>
  <si>
    <t>Mouth sores, Neuropathy, Neutropenia, Thrombocytopenia</t>
  </si>
  <si>
    <r>
      <t xml:space="preserve">CBC </t>
    </r>
    <r>
      <rPr>
        <sz val="11"/>
        <color theme="1"/>
        <rFont val="Calibri"/>
        <family val="2"/>
      </rPr>
      <t>ċ diff &amp; Plts, BUN, Cr, LFTs</t>
    </r>
  </si>
  <si>
    <t>IV Hydration, Extremely Nephrotoxic, Electrolyte imbalance</t>
  </si>
  <si>
    <t>IV Hydration, Extremely Nephrotoxic, Potential carcinogen</t>
  </si>
  <si>
    <t>CBC ċ diff + Plts, Cr, BUN</t>
  </si>
  <si>
    <t>Referral Department is not required to obtain approval before accepting the referral</t>
  </si>
  <si>
    <t>Clinical Manager ensures that all staff assigned have been educated re Special Instructions before assigning visit</t>
  </si>
  <si>
    <t xml:space="preserve">First Dose: </t>
  </si>
  <si>
    <t xml:space="preserve"> The drugs listed as "No 1st Dose" are never given as first dose in the home</t>
  </si>
  <si>
    <t>Other meds are considered for first dose orders on a case by case basis</t>
  </si>
  <si>
    <t>The IV Manager and/or Clinical Director must be consulted before a first dose referral is accepted</t>
  </si>
  <si>
    <t>Notes about Drug Class</t>
  </si>
  <si>
    <t xml:space="preserve">Antibiotics:  </t>
  </si>
  <si>
    <t>All meds carry concern for hypersensitivity reaction at any time during the course of treatment</t>
  </si>
  <si>
    <t>Superinfections are possible with all antibiotics</t>
  </si>
  <si>
    <t>Chemotherapy:</t>
  </si>
  <si>
    <t>Only agency-designated chemotherapy trained nurses may perform these visits</t>
  </si>
  <si>
    <t>Notes about Central Line Delivery</t>
  </si>
  <si>
    <t>LFTs, Lytes</t>
  </si>
  <si>
    <t>CBC, PT, Lytes, BUN, Cr, LFTS</t>
  </si>
  <si>
    <t>See individual drugs for S/E &amp; Labs. MD must be on call for patient</t>
  </si>
  <si>
    <t>BMP</t>
  </si>
  <si>
    <t>Bumetanide/Bumex</t>
  </si>
  <si>
    <t>Chlorothiazide/Diuril</t>
  </si>
  <si>
    <t>Furosemide/Lasix</t>
  </si>
  <si>
    <t>BUN, Cr, Lytes</t>
  </si>
  <si>
    <t>BUN, Cr, Lytes, CO2</t>
  </si>
  <si>
    <t>Torsemide/Demadex</t>
  </si>
  <si>
    <t>Hydration, PPN, TPN / Multivitamin additive</t>
  </si>
  <si>
    <t>Hydration, PPN, TPN / Magnesium additive</t>
  </si>
  <si>
    <t>Headache, dizziness, rash, uticaria</t>
  </si>
  <si>
    <t>CMP</t>
  </si>
  <si>
    <t>Short term nutrition support or replacement</t>
  </si>
  <si>
    <t>CMP, Triglycerides</t>
  </si>
  <si>
    <t>No more than 7-10 days Peripheral IV, watch for phlebitis &amp; Infiltration</t>
  </si>
  <si>
    <t>Peripheral Parenteral Nutrition(PPN)</t>
  </si>
  <si>
    <r>
      <t xml:space="preserve">Total Parental Nutrition(TPN) </t>
    </r>
    <r>
      <rPr>
        <sz val="11"/>
        <color theme="1"/>
        <rFont val="Calibri"/>
        <family val="2"/>
      </rPr>
      <t>ċ or w/o lipid</t>
    </r>
  </si>
  <si>
    <t>Dilution of Electrolytes, Hypervolemia, pulmonary edema</t>
  </si>
  <si>
    <t>Hyperkalemia, Not &gt; than 40 Meq per liter or 10 meq./hr, Cardiac arrythmias</t>
  </si>
  <si>
    <t>Monitor weights. Dedicated central line for TPN. Teach S/S hypo, hyperglycemia &amp; dehydration. Osteoporosis if TPN &gt; 3 mos., thrombocytopenia, leukopenia, cholelithiasis, cholecystitis</t>
  </si>
  <si>
    <t>Hydration /KCL additive (no more than 40 Meq/liter)</t>
  </si>
  <si>
    <t>Hydration/ Nutrition</t>
  </si>
  <si>
    <r>
      <t xml:space="preserve">TPN/PPN </t>
    </r>
    <r>
      <rPr>
        <sz val="11"/>
        <color theme="1"/>
        <rFont val="Calibri"/>
        <family val="2"/>
      </rPr>
      <t>ċ Insulin</t>
    </r>
  </si>
  <si>
    <t>Hypokalemia, Teach patient S/S of hypo &amp; hyperglycemia</t>
  </si>
  <si>
    <t>TPN / PPN /Famotidine/ Pepcid additive</t>
  </si>
  <si>
    <r>
      <t xml:space="preserve">Constipation, diarrhea, dizziness, headache, seizures in pt </t>
    </r>
    <r>
      <rPr>
        <sz val="11"/>
        <color theme="1"/>
        <rFont val="Calibri"/>
        <family val="2"/>
      </rPr>
      <t>ċ impaired renal function</t>
    </r>
  </si>
  <si>
    <t>TPN / PPN / Metoclopramide/Reglan additive</t>
  </si>
  <si>
    <r>
      <t xml:space="preserve">Irregular pulse or BP, tachycardia diaphoresis, tardive dyskinesia </t>
    </r>
    <r>
      <rPr>
        <sz val="11"/>
        <color theme="1"/>
        <rFont val="Calibri"/>
        <family val="2"/>
      </rPr>
      <t>ċ long term IV use</t>
    </r>
  </si>
  <si>
    <t>Avoid smoking, Abdominal discomfort, constipation, diarrhea</t>
  </si>
  <si>
    <t>TPN / PPN /Ranitidine/ Zantac additive</t>
  </si>
  <si>
    <t>Pamidronate Disodium/Aredia</t>
  </si>
  <si>
    <r>
      <t xml:space="preserve">Serum Calcium, CMP, Mg, PO4, CBC </t>
    </r>
    <r>
      <rPr>
        <sz val="11"/>
        <color theme="1"/>
        <rFont val="Calibri"/>
        <family val="2"/>
      </rPr>
      <t>ċ diff.</t>
    </r>
  </si>
  <si>
    <t>IV Hydration, Nephrotoxicity, Jaw pain, Abdominal pain, bone pain</t>
  </si>
  <si>
    <t>Lorazepam/Ativan</t>
  </si>
  <si>
    <t>Treatment/ prevention of mild allergic reaction</t>
  </si>
  <si>
    <t>Alteplace/CathFlo Activase</t>
  </si>
  <si>
    <t>Imiglucerase/Cerezyme</t>
  </si>
  <si>
    <r>
      <t xml:space="preserve">CBC </t>
    </r>
    <r>
      <rPr>
        <sz val="11"/>
        <color theme="1"/>
        <rFont val="Calibri"/>
        <family val="2"/>
      </rPr>
      <t>ċ diff., LFTs</t>
    </r>
  </si>
  <si>
    <r>
      <t xml:space="preserve">CBC </t>
    </r>
    <r>
      <rPr>
        <sz val="11"/>
        <color theme="1"/>
        <rFont val="Calibri"/>
        <family val="2"/>
      </rPr>
      <t>ċ diff + Plts, CMP, CA, Mg, PO4, LFTs, PT</t>
    </r>
  </si>
  <si>
    <t>C1 Inhibitor(Human)/ Cinryze</t>
  </si>
  <si>
    <t>Anaphylactic reaction, VS, hepatotoxic, nephrotoxic</t>
  </si>
  <si>
    <r>
      <t xml:space="preserve">Not compatible </t>
    </r>
    <r>
      <rPr>
        <sz val="11"/>
        <color theme="1"/>
        <rFont val="Calibri"/>
        <family val="2"/>
      </rPr>
      <t>ċ heparin-use saline first, Remove used Ethanol prior to saline flush, If accidentally infused-headache, dizziness, nausea</t>
    </r>
  </si>
  <si>
    <t>Anti Hemophilic Factor/Factor VIII</t>
  </si>
  <si>
    <t>Sodium Ferric Gluconate/Ferrlecit</t>
  </si>
  <si>
    <t>BMP, Ferritin, Iron</t>
  </si>
  <si>
    <t>SC</t>
  </si>
  <si>
    <t>Iron Sucrose/Venofer</t>
  </si>
  <si>
    <t>Febrile Neutropenia</t>
  </si>
  <si>
    <t>Antineutropenic Colony Stimulating Factor</t>
  </si>
  <si>
    <r>
      <t xml:space="preserve">BUN, Cr, Lytes, CBC </t>
    </r>
    <r>
      <rPr>
        <sz val="11"/>
        <color theme="1"/>
        <rFont val="Calibri"/>
        <family val="2"/>
      </rPr>
      <t>ċ diff</t>
    </r>
  </si>
  <si>
    <t>Milrinone/Primacor</t>
  </si>
  <si>
    <t>Special Training Required</t>
  </si>
  <si>
    <t>Prevent infection in Central Line</t>
  </si>
  <si>
    <t>Ethanol Lock of Central Line</t>
  </si>
  <si>
    <t>Serum IgG trough, BUN, Cr</t>
  </si>
  <si>
    <t>Iron:</t>
  </si>
  <si>
    <t>We give Ferrlecit and Venofer but not Iron Dextran</t>
  </si>
  <si>
    <r>
      <t xml:space="preserve">Use caution in active bleeding, Avoid force </t>
    </r>
    <r>
      <rPr>
        <sz val="11"/>
        <color theme="1"/>
        <rFont val="Calibri"/>
        <family val="2"/>
      </rPr>
      <t>ċ injection or withdrawal, Allow to dwell 1.5-2 hours</t>
    </r>
  </si>
  <si>
    <r>
      <t xml:space="preserve">VS, Urine flows, Pulmonary changes, </t>
    </r>
    <r>
      <rPr>
        <sz val="11"/>
        <color theme="1"/>
        <rFont val="Calibri"/>
        <family val="2"/>
      </rPr>
      <t xml:space="preserve">↑ BP or HR, Arrythmias, 2 pumps, obtain parameters for VS, </t>
    </r>
    <r>
      <rPr>
        <sz val="11"/>
        <color theme="1"/>
        <rFont val="Calibri"/>
        <family val="2"/>
        <scheme val="minor"/>
      </rPr>
      <t>Advance Directives/ Responsible caregiver required</t>
    </r>
  </si>
  <si>
    <r>
      <t xml:space="preserve">Too rapid infusion= hypotension, Tachycardia, </t>
    </r>
    <r>
      <rPr>
        <sz val="11"/>
        <color theme="1"/>
        <rFont val="Calibri"/>
        <family val="2"/>
        <scheme val="minor"/>
      </rPr>
      <t>VS, hypersensitivity reaction, abdominal pain</t>
    </r>
  </si>
  <si>
    <r>
      <t xml:space="preserve">CBC </t>
    </r>
    <r>
      <rPr>
        <sz val="11"/>
        <color theme="1"/>
        <rFont val="Calibri"/>
        <family val="2"/>
      </rPr>
      <t>ċ diff. + Plts</t>
    </r>
  </si>
  <si>
    <r>
      <t>Titrated Rate=4-5</t>
    </r>
    <r>
      <rPr>
        <sz val="11"/>
        <color theme="1"/>
        <rFont val="Calibri"/>
        <family val="2"/>
      </rPr>
      <t>° infusion, Too rapid=hypotension, VS continuously, Thrombotic events, Encourage hydration, At least 3 doses in clinic before home</t>
    </r>
  </si>
  <si>
    <t>Filgrastim/G-CSF, Neupogen, Neulasta</t>
  </si>
  <si>
    <r>
      <t>Do Not give within 24</t>
    </r>
    <r>
      <rPr>
        <sz val="11"/>
        <color theme="1"/>
        <rFont val="Calibri"/>
        <family val="2"/>
      </rPr>
      <t xml:space="preserve">° of Chemo. Hypersensitivity reaction, Bone pain. Upper abdominal or shoulder tip pain may indicate enlarged spleen or splenic rupture. </t>
    </r>
  </si>
  <si>
    <t>Octreotide Acetate/Sandostatin</t>
  </si>
  <si>
    <t>Acromegaly, pituitary tumors, Antidiarrheal</t>
  </si>
  <si>
    <t>BMP, IGF-1 levels, Pancreatic Enzymes</t>
  </si>
  <si>
    <t>Alpha 1 Proteinase Inhibitor/Prolastin</t>
  </si>
  <si>
    <t>Alpha P1 serum level</t>
  </si>
  <si>
    <t>Pantoprazole Sodium/Protonix</t>
  </si>
  <si>
    <t>Exacerbation of respiratory illnesses, MS exacerbations</t>
  </si>
  <si>
    <t>Zoledronic acid / Zometa</t>
  </si>
  <si>
    <t>Serum Calcium, CMP, Mg, PO4, CBC ċ diff.</t>
  </si>
  <si>
    <t>IV Hydration, Nephrotoxic, Monitor Urinary output, Flu-like symptoms</t>
  </si>
  <si>
    <t>Electrolytes, 2 hr postprandial blood sugar</t>
  </si>
  <si>
    <t>CMP, Mg, PO4, LFTs</t>
  </si>
  <si>
    <t>IV use for limited time, switch to SC, Hypo and Hyperglycemia, Arrythmias, Bradychardia, monitor fluids and Electrolytes, gallbladder disease</t>
  </si>
  <si>
    <t>CMP, Magnesium</t>
  </si>
  <si>
    <r>
      <t xml:space="preserve">Advance Directives/ Responsible caregiver required; given as continuous infusion; back up pump required. Parameters from MD for BP, HR and weights. Monitor BP including orthostatic BP, urinary output, fluid and electrolyte changes, dyspnea and </t>
    </r>
    <r>
      <rPr>
        <sz val="11"/>
        <color theme="1"/>
        <rFont val="Calibri"/>
        <family val="2"/>
      </rPr>
      <t>↑ fatigue, Arrythmias, Tachycardia. Reduce rate or stop infusion for significant drop in BP and notify MD immediately.</t>
    </r>
  </si>
  <si>
    <t>Pain - Anesthesic</t>
  </si>
  <si>
    <t>Epidural</t>
  </si>
  <si>
    <t>Epidural Intrathecal Line</t>
  </si>
  <si>
    <t>Fentanyl Citrate/Fentanyl, Sublimaze</t>
  </si>
  <si>
    <t>Hydromorphone/ Dilaudid, Dilaudid HP</t>
  </si>
  <si>
    <t>Epidural Intrathecal Line and Infusion Therapy:Patient-controlled Analgesia</t>
  </si>
  <si>
    <t>Dolophine/Methadone</t>
  </si>
  <si>
    <t>Infusion Therapy:Patient-controlled Analgesia</t>
  </si>
  <si>
    <t>SC or IV not for epidural. Orthostatic Hypotension, Respiratory depression, Somulence, Observe when ambulating. Caution in Elderly. May use Basal rate only or with Boluses. Withdraw slowly.</t>
  </si>
  <si>
    <t>Give via EPIDURAL ONLY, Hypersensitivity reaction, Confusion, Restlessness, Speech or Vision issues.  Ringing in the ears, Tremors, Seizures, Increased or decreased heart rate, Back pain. Must be preservative free, No alcohol use on line or caps, use pump-label epidural only on tubing, 0.2 micron filter, NO FLUSHING.</t>
  </si>
  <si>
    <t>Give via EPIDURAL ONLY, VS, Blurred vision, Dizziness, Drowsiness, Back pain, Diminished GI motility- Bowel program. Must be preservative free, No alcohol use on line or caps, use pump-label epidural only on tubing, 0.2 micron filter, NO FLUSHING.</t>
  </si>
  <si>
    <t>Give via EPIDURAL ONLY, VS, Blurred vision, Drowsiness, Back pain, Bradycardia, Diminished GI motility-Bowel program. Must be preservative free, No alcohol use on line or caps, use pump-label epidural only on tubing, 0.2 micron filter, NO FLUSHING.</t>
  </si>
  <si>
    <t>Dizziness, Light-headedness, Palpatations or Syncope, QT Prolongation, Respiratory depression, diminished GI motility-Bowel program, Titrate slowly. Bradycardia with higher doses.</t>
  </si>
  <si>
    <t>May be given Epidural, SC, IV, VS, Hypotension, Respiratory depression, Diminished GI motility-Bowel program. Caution in Elderly, 7 times more potent than Morphine, Dilaudid HP more potent than Dilaudid- Do Not confuse. If Epidural-Must be preservative free, No alcohol use on line or caps, use pump-label EPIDURAL ONLY on tubing, 0.2 micron filter, NO FLUSHING.</t>
  </si>
  <si>
    <t>X- if IV</t>
  </si>
  <si>
    <r>
      <t xml:space="preserve">VS, </t>
    </r>
    <r>
      <rPr>
        <sz val="11"/>
        <color theme="1"/>
        <rFont val="Calibri"/>
        <family val="2"/>
      </rPr>
      <t>↑ Hydration, severe liver damage, histamine related reactions</t>
    </r>
  </si>
  <si>
    <t xml:space="preserve">Home Health VNA </t>
  </si>
  <si>
    <t>IV Medication Clinical Fact Sheet</t>
  </si>
  <si>
    <t>Med Class:</t>
  </si>
  <si>
    <t>Risk Level:</t>
  </si>
  <si>
    <t>IV Medication:</t>
  </si>
  <si>
    <t>Common Uses:</t>
  </si>
  <si>
    <t>Labs to Monitor:</t>
  </si>
  <si>
    <t>Vesicant:</t>
  </si>
  <si>
    <t xml:space="preserve">See Procedure Manual: </t>
  </si>
  <si>
    <t>Central Line Only:</t>
  </si>
  <si>
    <t xml:space="preserve">Risk Levels:  </t>
  </si>
  <si>
    <t>1=</t>
  </si>
  <si>
    <t>2=</t>
  </si>
  <si>
    <t>IV Program Mgr or Clinical Director approval before referral is accepted</t>
  </si>
  <si>
    <t>Routinely given; Clinician must be approved to administer IV medications</t>
  </si>
  <si>
    <t xml:space="preserve">IV Program Mgr notification; Clinicians must review Special Instructions </t>
  </si>
  <si>
    <t>n/a =</t>
  </si>
  <si>
    <t>Filgrastim, Administration of</t>
  </si>
  <si>
    <t>Special Instructions / Precautions</t>
  </si>
  <si>
    <t>Instructions/Precautions:</t>
  </si>
  <si>
    <t xml:space="preserve">Notes:  </t>
  </si>
  <si>
    <t xml:space="preserve">Note:  </t>
  </si>
  <si>
    <t>All antibiotics carry risk of hypersensitivity reaction at any time during the course of treatment</t>
  </si>
  <si>
    <t>First Dose Allowed:</t>
  </si>
  <si>
    <t>Only drugs listed as First Dose Allowed may be given in the home as a first dose and are</t>
  </si>
  <si>
    <t>considered for a first dose on a case by case basis by the IV Program Manager</t>
  </si>
  <si>
    <t>Clindimycin/Cleocin</t>
  </si>
  <si>
    <t>Doxycycline/Doxy100</t>
  </si>
  <si>
    <t>Flush ċ D5W; Joint pain, Mild diarrhea</t>
  </si>
  <si>
    <t>Amphotericin B lipid compound/Abelcet</t>
  </si>
  <si>
    <t>Amphotericin B lipid compound/Ambizone</t>
  </si>
  <si>
    <t>Pulmonary reactions (Bronchospasms), Leukopenia, Thrombocytopenia, Prophylactic antiemetics, Adequate Hydration, N/V</t>
  </si>
  <si>
    <t>Drowsiness, VS, Beers List - caution in elderly- may cause confusion</t>
  </si>
  <si>
    <t>Increase dose slowly, monitor pulse, Hyersensitivity reaction, Anemia, HIV + Hep B monitoring q 3-4 mos if human</t>
  </si>
  <si>
    <t>Bisphosphonate</t>
  </si>
  <si>
    <t>Anti-anxiety</t>
  </si>
  <si>
    <t>Antihistamine</t>
  </si>
  <si>
    <t>Thrombolytic</t>
  </si>
  <si>
    <t xml:space="preserve">Enzyme </t>
  </si>
  <si>
    <t>C1 esterase inhibitor</t>
  </si>
  <si>
    <t>Immunosuppressive</t>
  </si>
  <si>
    <t>Inotropic</t>
  </si>
  <si>
    <t>Coag Factor</t>
  </si>
  <si>
    <t>Iron supplement</t>
  </si>
  <si>
    <t>Immunoglobulin</t>
  </si>
  <si>
    <t>Somatostatin analog</t>
  </si>
  <si>
    <t>Proteinase inhibitor</t>
  </si>
  <si>
    <t>Proton Pump inhibitor</t>
  </si>
  <si>
    <t>Prastacyclin Vasodilator</t>
  </si>
  <si>
    <t>Glucocorticoid</t>
  </si>
  <si>
    <t>Anti-emetic</t>
  </si>
  <si>
    <t>Ondansetron Hydrochloride/Zofran</t>
  </si>
  <si>
    <r>
      <t xml:space="preserve">Long Visit, Premed, VS, </t>
    </r>
    <r>
      <rPr>
        <sz val="11"/>
        <color theme="1"/>
        <rFont val="Calibri"/>
        <family val="2"/>
      </rPr>
      <t>↑ Hydration, Stop infusion for severe chills, fever, dyspnea for all formulas, Lipid formulas S/E less severe, Flush ċ D5W</t>
    </r>
  </si>
  <si>
    <t>Obtain parameters for VS; CHF, Arrythmias, Cardiotoxicity</t>
  </si>
  <si>
    <t>Daily=wts, VS and Neuro checks, 2 pump in home and ensure extra medication available, no flush of medline 0.2 micron filter, Monitor for:changes in behavior, seizures, speech disorders, cytokline release such as chills, hypotension, wheezing</t>
  </si>
  <si>
    <t>CHF, Pulmonary edema, Dilution of Electrolytes; Rate not to exceed 300 ml/hour</t>
  </si>
  <si>
    <t>Dilution of Electrolytes, Hypervolemia, Congestion; Rate not to exceed 300 ml/hour</t>
  </si>
  <si>
    <t>Hypernatremia, Hypervolemia; Rate not to exceed 300 ml/hour</t>
  </si>
  <si>
    <t>May induce Hypervolemia, Hypersensitivity reaction, acid/base imbalance; Rate not to exceed 300 ml/hour</t>
  </si>
  <si>
    <t>Hypervolemia, Phlebitis @infusion site; Rate not to exceed 300 ml/hour</t>
  </si>
  <si>
    <t>Slow infusion - not more than 2 gm over 2 hours; Flushing,  sweating,  hypotension, tetany</t>
  </si>
  <si>
    <t>Peripheral insertion needed for this medication; Hypersensitivity reactions, VS, Anemia, bone changes</t>
  </si>
  <si>
    <t>Primary infusion requires filter; Severe Hypersensitivity reaction, Risk of infective agents, VS, Observe throughout infusion, Assess lung sounds and rate of respirations before each infusion</t>
  </si>
  <si>
    <t>Infliximab / Remicade</t>
  </si>
  <si>
    <t>Monoclonal Antibody</t>
  </si>
  <si>
    <t>Rheumatoid Arthritis, Crohn's Disease, Psoriatic Arthritis</t>
  </si>
  <si>
    <t>CBC with Diff</t>
  </si>
  <si>
    <t>Hypersensitivity reaction; monitor BP and Pulse q 30min during infusion; CHF may occur or worsen; flu-like symptoms, serious infections and malignancies may occur; pre-meds frequently used; secondary infusion uses 1.2 filter; do not give if active infection</t>
  </si>
  <si>
    <t>Instructions:</t>
  </si>
  <si>
    <t>Check the two tabs to ensure IV medication is approved for home use by HHVNA Policy</t>
  </si>
  <si>
    <t>First tab lists meds in Risk Categories 1 and 2 - see below for specific instructions</t>
  </si>
  <si>
    <t>Second tab lists all other approved meds - no special considerations for referral department beyond normal coordination of care needs</t>
  </si>
  <si>
    <t>Risk Category 1:</t>
  </si>
  <si>
    <t>Referral Department must obtain approval from IV Program Manager, Clinical Director or Clinical VP before accepting referral</t>
  </si>
  <si>
    <t>Risk Category 2:</t>
  </si>
  <si>
    <t>IV Program Manager is notified whenever a new Category 2 IV med referral or new order is received</t>
  </si>
  <si>
    <t>We always need to have proof of tip placement and if possible, length of line</t>
  </si>
  <si>
    <t>IV Push Allowed</t>
  </si>
  <si>
    <t>Bleeding; Can be given IV Push over 3-5 minutes</t>
  </si>
  <si>
    <t>Diarrhea; Can be given IV Push over 3-5 minutes</t>
  </si>
  <si>
    <t>Orthostatic Hypotension, Electrlyte imbalances, CHF, Bradychardia, Diahrrea, fever, headache. Report blurred vision; Can be given IV Push, 4 mg or less over 2-5 minutes</t>
  </si>
  <si>
    <r>
      <t xml:space="preserve">Drowsiness, dizziness, Risk of respiratory depression </t>
    </r>
    <r>
      <rPr>
        <sz val="11"/>
        <color theme="1"/>
        <rFont val="Calibri"/>
        <family val="2"/>
      </rPr>
      <t>ċ IV use, Extreme caution in elderly; Can be given IV Push up to 2 gm for an adult, up to 1 gm for pediatric, over 1-5 minutes</t>
    </r>
  </si>
  <si>
    <t>Levetiracetam/Keppra</t>
  </si>
  <si>
    <t>Anti-epilectic</t>
  </si>
  <si>
    <t>Treatment of Seizure Disorders</t>
  </si>
  <si>
    <t>Creat Clearance, CBC w/ diff</t>
  </si>
  <si>
    <t>Monitor for behavioral abnormalities, psychotic symptoms, somnolence, fatigue, serious dermatological reactions, coordination difficulties, hematologic abnormalities, increased BP; infusion is 100ml fluid over 15 minutes, adjust for renal impairment</t>
  </si>
  <si>
    <t>Neuropathy adverse effect; IV Push 4-6mg/kg, over 2 minutes; usual adult dose is 400-500mg over 2 min</t>
  </si>
  <si>
    <t>Pneumonitis, Diarrhea, Ulcerative stomatitis, Electrolyte imbalance, Neutropenia; Can be given IV Push, 10 mg per 1 minute, syringe is marked with time to admin</t>
  </si>
  <si>
    <t>Obtain order for prophylactic antiemetics; N/V, Bleeding, Neutropenia, Neurotoxic; Can be given IV Push, 100-200 mg over 1-3 minutes</t>
  </si>
  <si>
    <t>Peripheral insertion needed for this medication; Hypersensitivity reaction, Risk of infectious agent with treatment, Thrombosis, SOB, speech changes; IV Push, 1000 units q3-4 days over 10 minutes</t>
  </si>
  <si>
    <t>Peripheral insertion required for this med; May mask infection. May increase insulin need in Diabetics, Electrolyte and Calcium imbalances, Report tarry stools, edema and weight gain. VS during infusion; Can be given IV Push, up to 40 mg over 2-3 min for pulm rx</t>
  </si>
  <si>
    <t>Cancer, Severe Psoriasis, Severe Rheumatoid Arthritis</t>
  </si>
  <si>
    <t>Metronidazole HCl/Flagyl</t>
  </si>
  <si>
    <t>Bacterial Infection; Protozoal Infection</t>
  </si>
  <si>
    <t>LFTs, BMP, CBC w/diff</t>
  </si>
  <si>
    <t>Thrombophlebitis, extravasation, seizures if used long term, neuropathy, diarrhea, cystitis and avoid ETOH</t>
  </si>
  <si>
    <t>Ceftaroline/Teflaro</t>
  </si>
  <si>
    <t>CrCl, CBC w/diff, BMP</t>
  </si>
  <si>
    <t xml:space="preserve">Mini bag plus/not stable&gt;24 hours; diarrhea, c-diff, hemolytic anemia, nephrotoxic </t>
  </si>
  <si>
    <t>Hypersensitivity reaction, Severe skin reaction, May chelate zinc, Increased risk of C-Diff; Can be given IV Push, 40mg over at least 2 minutes</t>
  </si>
  <si>
    <t>IV Push:</t>
  </si>
  <si>
    <t>IV Push</t>
  </si>
  <si>
    <t>Bleeding; IV Push over 3-5 min</t>
  </si>
  <si>
    <t>CBC, Cr, Cl, BS</t>
  </si>
  <si>
    <r>
      <t xml:space="preserve">IV Hydration, Premed </t>
    </r>
    <r>
      <rPr>
        <sz val="11"/>
        <color theme="1"/>
        <rFont val="Calibri"/>
        <family val="2"/>
      </rPr>
      <t>ċ Antiemetics, Severe diarrhea, Electrolyte imbalance, Neutropenia</t>
    </r>
  </si>
  <si>
    <t>Hypersensitivity reaction, Renal failure, Thrombotic event, transmissible Infective agents, DO NOT use on pt with IgA deficiency, Site reactions. Use ambulatory pump.</t>
  </si>
  <si>
    <t>Hypersensitivity reaction, Renal failure, Thrombotic event, transmissible Infective agents, DO NOT use on pt with IgA deficiency, Site reactions</t>
  </si>
  <si>
    <t>Antibiotic</t>
  </si>
  <si>
    <t>Complicated UTI and complicated intra abdominal infections</t>
  </si>
  <si>
    <t>Ceftolozane and Tazobactam/Zerbaxa</t>
  </si>
  <si>
    <t>Lytes, BUN, Cr, ALT, AST</t>
  </si>
  <si>
    <t>Renal impairment, C-diff, headache, N/D, pyrexia; Inspect for precipitate and discoloration;  Only use in patients 18 years and older</t>
  </si>
  <si>
    <t>Use specific interventions in HW to create the POC under IV Meds - IV Blincyto</t>
  </si>
  <si>
    <t>**</t>
  </si>
  <si>
    <t>Obtain parameters for BP, Pulse, Weight; Electrolyte depletion, Hypotension; IV Push up to 4mg up to twice a day over 1-2 minutes; Nurse remains with patient for 30 minutes post-infusion for VS monitoring</t>
  </si>
  <si>
    <t>Obtain parameters for BP, Pulse, Weight; Dizziness, high blood sugar, Electrolye depletion; Nurse remains with patient for 30 minutes post-infusion for VS monitoring</t>
  </si>
  <si>
    <t>Admin via peripheral line; 120mg/dose 240mg/day, parameters for BP, Pulse, Weight; Electrolyte depletion; Can be given IV Push, up to 120 mg over 10 minutes; Nurse remains with patient for 30 minutes post-infusion for VS monitoring</t>
  </si>
  <si>
    <t>Obtain parameters for BP, Pulse, Weight; Ototoxicity if too rapid, dehydration, Electrolyte depletion, Hypotension; Nurse remains with patient for 30 minutes post-infusion for VS monitoring</t>
  </si>
  <si>
    <t xml:space="preserve">     ** Note:  Use specific interventions in HW to create POC under IV Medications - Inotropic Meds</t>
  </si>
  <si>
    <t xml:space="preserve">                      Use Patient Education Materials specific for Milrinone in your patient/caregiver teaching</t>
  </si>
  <si>
    <t>**Notes for all TPN Products:  TPN patients need a double lumen for labs.  If no double lumen available, draw peripheral labs;  TPN patients must be on a stable cycle for 24 hours before discharge home;  Diabetic patients must be on stable cycle for 48 hours before discharge home</t>
  </si>
  <si>
    <t>n/a</t>
  </si>
  <si>
    <t>Esomeprazole Sodium/Nexium IV</t>
  </si>
  <si>
    <t>GERD (Short-term, 10days); Erosive esophagitis</t>
  </si>
  <si>
    <t>Magnesium</t>
  </si>
  <si>
    <t xml:space="preserve">Use reconstituted solution within 12 hours, if mixed D5W only 6 hours; May be an additive to hydration or TPN;  IV Push over 3 minutes;  Prolonged use may cause low magnesium; Adverse effects: headache, dizziness, hypotension, N/V, inflammation or induration at infusion site.  </t>
  </si>
  <si>
    <t>Levothyroxine - L-Thyroxine</t>
  </si>
  <si>
    <t>Hormone (Thyroid)</t>
  </si>
  <si>
    <t>Hypothyroidism, Myxedema coma</t>
  </si>
  <si>
    <t>Thyroid function tests, glucose values, PT/INR if on coumadin, digoxin levels if on Digoxin</t>
  </si>
  <si>
    <t>Any IV dose should be 50-75% of established oral dose; IV Push 100mcg per minute;  Read label carefully (available in different strengths); Do not add to other IV solutions; Protect from light once mixed, only stable for 4 hours;  Side effects:  Abd. cramps, angina, arrhythmias, chest pain, diarrhea, palpitations, heat intolerance, increase in P &amp; BP, insomnia, tachycardia, weight loss.</t>
  </si>
  <si>
    <t>Special Training Required; Advance Directives/ Responsible caregiver required; given as continuous infusion; back up pump required. DO NOT FLUSH LINE.  If line fails start peripheral line and send to ER.  Flushing, N/V, Diarrhea, Hypotension, Line infection; May also be given SC</t>
  </si>
  <si>
    <t>X if TPN</t>
  </si>
  <si>
    <t>Eculizumab / Soliris</t>
  </si>
  <si>
    <t>Paroxysmal Nocturnal Hemoglobinuia (PHN); Atypical Hemolytic Uremia Syndrome (aHUS)</t>
  </si>
  <si>
    <t>CBC, Chem 20, Urine Creatinine Ratio</t>
  </si>
  <si>
    <t>For pediatric patients, dose is calculated by weight in kg; med is mixed in home; must be refrigerated and brought to room temp; withdraw required amount and transfer to IV bag; gently invert bag to mix; inspect for particulate and discoloration; infuse typically over 1 hour; hypersensitivity reactions have occurred; epinephrine and benedryl IM/IV are kept on hand</t>
  </si>
  <si>
    <t>IF TPN</t>
  </si>
  <si>
    <t>IF IV</t>
  </si>
  <si>
    <t>Bleeding, Cephalsporin-induced anemia; IV push over 3-5 minutes</t>
  </si>
  <si>
    <t>ON HOLD - NOT APPROVED - IV IG/Gammamune, Gammunex</t>
  </si>
  <si>
    <t>NOTE:  THIS IS A PART B DRUG UNDER THE NEW HIT BENEFIT</t>
  </si>
  <si>
    <t>Notes about Home Infusion Therapy (HIT)</t>
  </si>
  <si>
    <t>Certain medications are designated to be provided outside of the Home Health benefit</t>
  </si>
  <si>
    <t>These apply only to patients with traditional Medicare</t>
  </si>
  <si>
    <t>We can still serve these patients - we have a contract with New England Life Care</t>
  </si>
  <si>
    <t>Kathy Duckett or (in her absence) a Home Health Clinical Director must be notified when the referral is received</t>
  </si>
  <si>
    <t>Home Health nurse has specific instructions for documentation standards to follow for HIT patients</t>
  </si>
  <si>
    <t>Medicare patients may only be accepted under contract with New England Life Care and clinician must follow specific documentation instructions</t>
  </si>
  <si>
    <t>Pulmonary arterial hypertension; scleroderma 2nd to PAH; Raynaud's disease; anticoagulations with CVVHD</t>
  </si>
  <si>
    <t>See PDR.net document for complete drug information</t>
  </si>
  <si>
    <t>Requires specialized training for assigned nurse. Must be initiated in the hospital; pre-d/c teaching re med adverse effects, precautions to be reinforced in home; responsible caregiver required; given as continuous infusion, back up pump required, peripheral IV start kit should be present in the home in case of line failure; check that pump alarms are audible; interruptions in infusion can cause rebound pulm htn or R ventricular failure; draw blood from different line; DO NOT FLUSH LINE. If line fails, start peripheral line and send to ED.  Adverse Reactions: N/V, H/A, hypotension, flushing, chest pain, anxiety, dizziness, bradycardia, dyspnea, abd pain, MS pain, tachycardia.  Caution when given with diuretics, antihypertensives, vasodilators, antiplatelet agents or anticoagulants, digoxin (dig toxicity)</t>
  </si>
  <si>
    <t>Epoprostenol / Veletri / Flolan</t>
  </si>
  <si>
    <t>Avycaz / Ceftazidime &amp; Avibactam</t>
  </si>
  <si>
    <t xml:space="preserve">Gram-negative bacterial infections in: Complicated Intra-abdominal infections in adult and pediatric patients &gt; 3months, complicated urinary tract infections including Pyelonephritis in adults and pediatric patients &gt; 3months, hospital-acquired bacterial pneumonia and ventilator-associated bacterial  pneumonia in adults </t>
  </si>
  <si>
    <t>Creat Clearance</t>
  </si>
  <si>
    <t>References</t>
  </si>
  <si>
    <r>
      <t xml:space="preserve">Recommended duration: cIAI: 5-14 days; cUTI including pyelonephritis: 7-14 days; HABP/VABP: 7-14 days (adults only)  </t>
    </r>
    <r>
      <rPr>
        <b/>
        <sz val="11"/>
        <color theme="1"/>
        <rFont val="Calibri"/>
        <family val="2"/>
        <scheme val="minor"/>
      </rPr>
      <t xml:space="preserve">Must be administered over 2 hours;  </t>
    </r>
    <r>
      <rPr>
        <sz val="11"/>
        <color theme="1"/>
        <rFont val="Calibri"/>
        <family val="2"/>
        <scheme val="minor"/>
      </rPr>
      <t xml:space="preserve">Dosage is affected by renal impairment and is adjusted based on Creatinine Clearance CrCL level – must monitor Creatinine levels and consult with physician if levels change. </t>
    </r>
    <r>
      <rPr>
        <b/>
        <sz val="11"/>
        <color theme="1"/>
        <rFont val="Calibri"/>
        <family val="2"/>
        <scheme val="minor"/>
      </rPr>
      <t>Contraindication:</t>
    </r>
    <r>
      <rPr>
        <sz val="11"/>
        <color theme="1"/>
        <rFont val="Calibri"/>
        <family val="2"/>
        <scheme val="minor"/>
      </rPr>
      <t xml:space="preserve"> hypersensitivity to components;  </t>
    </r>
    <r>
      <rPr>
        <b/>
        <sz val="11"/>
        <color theme="1"/>
        <rFont val="Calibri"/>
        <family val="2"/>
        <scheme val="minor"/>
      </rPr>
      <t xml:space="preserve">Adverse Reactions: </t>
    </r>
    <r>
      <rPr>
        <sz val="11"/>
        <color theme="1"/>
        <rFont val="Calibri"/>
        <family val="2"/>
        <scheme val="minor"/>
      </rPr>
      <t xml:space="preserve">Most common: Clostridium difficile associated diarrhea, nausea, vomiting;  </t>
    </r>
    <r>
      <rPr>
        <b/>
        <sz val="11"/>
        <color theme="1"/>
        <rFont val="Calibri"/>
        <family val="2"/>
        <scheme val="minor"/>
      </rPr>
      <t>Other</t>
    </r>
    <r>
      <rPr>
        <sz val="11"/>
        <color theme="1"/>
        <rFont val="Calibri"/>
        <family val="2"/>
        <scheme val="minor"/>
      </rPr>
      <t>: seizures and other neurological events – especially in patients with renal impairment, allergic reactions.</t>
    </r>
  </si>
  <si>
    <t>https://www.accessdata.fda.gov/drugsatfda_docs/label/2019/206494s005,s006lbl.pd</t>
  </si>
  <si>
    <t>Reference</t>
  </si>
  <si>
    <t>Reference:</t>
  </si>
  <si>
    <t>Short or long term nutrition support or replacement - source of calories and essential fatty acids</t>
  </si>
  <si>
    <t>Serum triglycerides, electrolytes, serum osmolality, blood glucose, liver and kidney function, blood count, including platelets, coagulation parameters</t>
  </si>
  <si>
    <t>Clinolipid (lipid injectable emulsion for intravenous use)</t>
  </si>
  <si>
    <t xml:space="preserve">Clinolipid </t>
  </si>
  <si>
    <t>Instructions/ Precautions:</t>
  </si>
  <si>
    <t xml:space="preserve">Only drugs listed as First Dose Allowed may be given in the home as a first dose and are considered for a first dose on a case by case basis by the IV Program Manager
The IV Manager and/or Clinical Director must be consulted before a first dose referral is accepted
</t>
  </si>
  <si>
    <t>Nephrotoxic, Ototoxic, Redmans Syndrome if too rapid, may use central line or extended dwell peripheral catheter (EDPC). Nurse MUST remain in home for entire infusion if use EDPC due to risk of extravasation.</t>
  </si>
  <si>
    <t>• Ani Pharmaceuticals, Inc. (January 2017). Vancocin HCl for intravenous use, FDA prescribing information. Retrieved from https://www.accessdata.fda.gov/drugsatfda_docs/label/2017/060180s047lbl.pdf
• Arrow. (2017). Endurance Extended Dwell Peripheral Catheter System. Retrieved from https://www.teleflex.com/usa/en/product-areas/vascular-access/peripheral-access/arrow-endurance-extended-dwell-peripheral-catheter-system/ArrowEndurance_Brochure_MC-001483Rev2.pdf
• Caparas, J. V., &amp; Hu, J. P. (2014). Safe administration of vancomycin through a novel midline catheter: a randomized, prospective clinical trial. The journal of vascular access, 15(4), 251–256. https://doi.org/10.5301/jva.5000220
• PDR.net. (n.d.). Vancomycin hydrochloride – drug summary. Retrieved from https://www.pdr.net/drug-summary/Vancomycin-Hydrochloride-for-Injection-vancomycin-hydrochloride-3535.4339
• Drew, R.H., Sakoulas, G. (2021). Vancomycin: Parenteral dosing, monitoring, and adverse effects in adults. Retrieved from https://www.uptodate.com/contents/vancomycin-parenteral-dosing-monitoring-and-adverse-effects-in-adults?search=vancomycin&amp;source=search_result&amp;selectedTitle=1~150&amp;usage_type=default&amp;display_rank=1#H22</t>
  </si>
  <si>
    <t>Antidysrhythmics, Electrolytes, Anticonvulsant</t>
  </si>
  <si>
    <t>Eclampsia, Pre-eclampsia, anticonvulsant, hypomagnesemia, paroxysmal atrial tachycardia, barium poisoning</t>
  </si>
  <si>
    <t>Frequent Magnesium levels must be obtained. Dosage will vary based on serum Magnesium level</t>
  </si>
  <si>
    <r>
      <rPr>
        <b/>
        <sz val="11"/>
        <color theme="1"/>
        <rFont val="Calibri"/>
        <family val="2"/>
        <scheme val="minor"/>
      </rPr>
      <t>Recommended Dosage:</t>
    </r>
    <r>
      <rPr>
        <sz val="11"/>
        <color theme="1"/>
        <rFont val="Calibri"/>
        <family val="2"/>
        <scheme val="minor"/>
      </rPr>
      <t xml:space="preserve"> IV Dependent of diagnosis, based on serum Magnesium levels:
• Magnesium Deficiency: 1 Gram – 5 Grams
• Pre-eclampsia/eclampsia: 4-5G
• Barium poisoning: 1-2G
• Anticonvulsant: 1G
• Paroxysmal atrial tachycardia: 3-4G (with extreme caution
</t>
    </r>
    <r>
      <rPr>
        <b/>
        <sz val="11"/>
        <color theme="1"/>
        <rFont val="Calibri"/>
        <family val="2"/>
        <scheme val="minor"/>
      </rPr>
      <t xml:space="preserve">Administration: </t>
    </r>
    <r>
      <rPr>
        <sz val="11"/>
        <color theme="1"/>
        <rFont val="Calibri"/>
        <family val="2"/>
        <scheme val="minor"/>
      </rPr>
      <t xml:space="preserve">
• Check deep tendon reflexes prior to each dose – hold if reflexes diminished
• Check respiratory status – respirations should be &gt; 16 breaths/min. Hold if respiratory depression.
• Administration slow and cautious to prevent hypermagnesemia.
o FDA example: 5G in 1000cc fluid infused over 3 hours with caution not to exceed renal excretory capacity
</t>
    </r>
    <r>
      <rPr>
        <b/>
        <sz val="11"/>
        <color theme="1"/>
        <rFont val="Calibri"/>
        <family val="2"/>
        <scheme val="minor"/>
      </rPr>
      <t>Excreted:</t>
    </r>
    <r>
      <rPr>
        <sz val="11"/>
        <color theme="1"/>
        <rFont val="Calibri"/>
        <family val="2"/>
        <scheme val="minor"/>
      </rPr>
      <t xml:space="preserve"> solely in the kidneys – must monitor kidney function. Urine output should be maintained at 100mL every 4 hours – monitoring urinary output important
</t>
    </r>
    <r>
      <rPr>
        <b/>
        <sz val="11"/>
        <color theme="1"/>
        <rFont val="Calibri"/>
        <family val="2"/>
        <scheme val="minor"/>
      </rPr>
      <t>Side effects – major;</t>
    </r>
    <r>
      <rPr>
        <sz val="11"/>
        <color theme="1"/>
        <rFont val="Calibri"/>
        <family val="2"/>
        <scheme val="minor"/>
      </rPr>
      <t xml:space="preserve">
• Severe hypotension (overdose), Deep tendon reflex loss (overdose), Flaccid paralysis (overdose),  Respiratory paralysis (overdose), Neurological – muscle irritability, clonic twitching and tremors, Hypothermia, Circulatory collapse, CNS depression, 
</t>
    </r>
    <r>
      <rPr>
        <b/>
        <sz val="11"/>
        <color theme="1"/>
        <rFont val="Calibri"/>
        <family val="2"/>
        <scheme val="minor"/>
      </rPr>
      <t xml:space="preserve">Side effects – minor/rare: </t>
    </r>
    <r>
      <rPr>
        <sz val="11"/>
        <color theme="1"/>
        <rFont val="Calibri"/>
        <family val="2"/>
        <scheme val="minor"/>
      </rPr>
      <t xml:space="preserve">Sweating/flushing,  Aluminum toxicity
</t>
    </r>
    <r>
      <rPr>
        <b/>
        <sz val="11"/>
        <color theme="1"/>
        <rFont val="Calibri"/>
        <family val="2"/>
        <scheme val="minor"/>
      </rPr>
      <t>Administer with Caution:</t>
    </r>
    <r>
      <rPr>
        <sz val="11"/>
        <color theme="1"/>
        <rFont val="Calibri"/>
        <family val="2"/>
        <scheme val="minor"/>
      </rPr>
      <t xml:space="preserve">
• Sweating/flushing occurs – call MD
• S/s of renal function impairment and call MD
• Geriatric: assess renal function. May require reduced dosage
• Nursing mothers – magnesium is distributed to milk
• Pregnancy – see FDA LABEL 
</t>
    </r>
    <r>
      <rPr>
        <b/>
        <sz val="11"/>
        <color theme="1"/>
        <rFont val="Calibri"/>
        <family val="2"/>
        <scheme val="minor"/>
      </rPr>
      <t xml:space="preserve">Contraindications: </t>
    </r>
    <r>
      <rPr>
        <sz val="11"/>
        <color theme="1"/>
        <rFont val="Calibri"/>
        <family val="2"/>
        <scheme val="minor"/>
      </rPr>
      <t xml:space="preserve">Heart block
</t>
    </r>
    <r>
      <rPr>
        <b/>
        <sz val="11"/>
        <color theme="1"/>
        <rFont val="Calibri"/>
        <family val="2"/>
        <scheme val="minor"/>
      </rPr>
      <t xml:space="preserve">Drug interactions (major): </t>
    </r>
    <r>
      <rPr>
        <sz val="11"/>
        <color theme="1"/>
        <rFont val="Calibri"/>
        <family val="2"/>
        <scheme val="minor"/>
      </rPr>
      <t>CNS depressants, Neuromuscular blocking agents, Cardiac glycosides (digitalized patients)</t>
    </r>
  </si>
  <si>
    <t>Magnesium Sulfate - not as additive to TPN</t>
  </si>
  <si>
    <t>Recommended Dosage: IV Dependent of diagnosis, based on serum Magnesium levels:
• Magnesium Deficiency: 1 Gram – 5 Grams
• Pre-eclampsia/eclampsia: 4-5G
• Barium poisoning: 1-2G
• Anticonvulsant: 1G
• Paroxysmal atrial tachycardia: 3-4G (with extreme caution
Administration: 
• Check deep tendon reflexes prior to each dose – hold if reflexes diminished
• Check respiratory status – respirations should be &gt; 16 breaths/min. Hold if respiratory depression.
• Administration slow and cautious to prevent hypermagnesemia.
o FDA example: 5G in 1000cc fluid infused over 3 hours with caution not to exceed renal excretory capacity
Excreted: solely in the kidneys – must monitor kidney function. Urine output should be maintained at 100mL every 4 hours – monitoring urinary output important
Side effects – major;
• Severe hypotension (overdose), Deep tendon reflex loss (overdose), Flaccid paralysis (overdose),  Respiratory paralysis (overdose), Neurological – muscle irritability, clonic twitching and tremors, Hypothermia, Circulatory collapse, CNS depression, 
Side effects – minor/rare: Sweating/flushing,  Aluminum toxicity
Administer with Caution:
• Sweating/flushing occurs – call MD
• S/s of renal function impairment and call MD
• Geriatric: assess renal function. May require reduced dosage
• Nursing mothers – magnesium is distributed to milk
• Pregnancy – see FDA LABEL 
Contraindications: Heart block
Drug interactions (major): CNS depressants, Neuromuscular blocking agents, Cardiac glycosides (digitalized patients)</t>
  </si>
  <si>
    <r>
      <t>Recommended Dosage:</t>
    </r>
    <r>
      <rPr>
        <sz val="11"/>
        <color theme="1"/>
        <rFont val="Calibri"/>
        <family val="2"/>
        <scheme val="minor"/>
      </rPr>
      <t xml:space="preserve"> IV Dependent of diagnosis, based on serum Magnesium levels:
• Magnesium Deficiency: 1 Gram – 5 Grams
• Pre-eclampsia/eclampsia: 4-5G
• Barium poisoning: 1-2G
• Anticonvulsant: 1G
• Paroxysmal atrial tachycardia: 3-4G (with extreme caution</t>
    </r>
    <r>
      <rPr>
        <b/>
        <sz val="11"/>
        <color theme="1"/>
        <rFont val="Calibri"/>
        <family val="2"/>
        <scheme val="minor"/>
      </rPr>
      <t xml:space="preserve">
Administration: 
• </t>
    </r>
    <r>
      <rPr>
        <sz val="11"/>
        <color theme="1"/>
        <rFont val="Calibri"/>
        <family val="2"/>
        <scheme val="minor"/>
      </rPr>
      <t>Check deep tendon reflexes prior to each dose – hold if reflexes diminished
• Check respiratory status – respirations should be &gt; 16 breaths/min. Hold if respiratory depression.
• Administration slow and cautious to prevent hypermagnesemia.
o FDA example: 5G in 1000cc fluid infused over 3 hours with caution not to exceed renal excretory capacity</t>
    </r>
    <r>
      <rPr>
        <b/>
        <sz val="11"/>
        <color theme="1"/>
        <rFont val="Calibri"/>
        <family val="2"/>
        <scheme val="minor"/>
      </rPr>
      <t xml:space="preserve">
Excreted: </t>
    </r>
    <r>
      <rPr>
        <sz val="11"/>
        <color theme="1"/>
        <rFont val="Calibri"/>
        <family val="2"/>
        <scheme val="minor"/>
      </rPr>
      <t>solely in the kidneys – must monitor kidney function. Urine output should be maintained at 100mL every 4 hours – monitoring urinary output important</t>
    </r>
    <r>
      <rPr>
        <b/>
        <sz val="11"/>
        <color theme="1"/>
        <rFont val="Calibri"/>
        <family val="2"/>
        <scheme val="minor"/>
      </rPr>
      <t xml:space="preserve">
Side effects – major;
• </t>
    </r>
    <r>
      <rPr>
        <sz val="11"/>
        <color theme="1"/>
        <rFont val="Calibri"/>
        <family val="2"/>
        <scheme val="minor"/>
      </rPr>
      <t xml:space="preserve">Severe hypotension (overdose), Deep tendon reflex loss (overdose), Flaccid paralysis (overdose),  Respiratory paralysis (overdose), Neurological – muscle irritability, clonic twitching and tremors, Hypothermia, Circulatory collapse, CNS depression </t>
    </r>
    <r>
      <rPr>
        <b/>
        <sz val="11"/>
        <color theme="1"/>
        <rFont val="Calibri"/>
        <family val="2"/>
        <scheme val="minor"/>
      </rPr>
      <t xml:space="preserve">
Side effects – minor/rare:</t>
    </r>
    <r>
      <rPr>
        <sz val="11"/>
        <color theme="1"/>
        <rFont val="Calibri"/>
        <family val="2"/>
        <scheme val="minor"/>
      </rPr>
      <t xml:space="preserve"> Sweating/flushing,  Aluminum toxicity</t>
    </r>
    <r>
      <rPr>
        <b/>
        <sz val="11"/>
        <color theme="1"/>
        <rFont val="Calibri"/>
        <family val="2"/>
        <scheme val="minor"/>
      </rPr>
      <t xml:space="preserve">
Administer with Caution:
</t>
    </r>
    <r>
      <rPr>
        <sz val="11"/>
        <color theme="1"/>
        <rFont val="Calibri"/>
        <family val="2"/>
        <scheme val="minor"/>
      </rPr>
      <t xml:space="preserve">• Sweating/flushing occurs – call MD
• S/s of renal function impairment and call MD
• Geriatric: assess renal function. May require reduced dosage
• Nursing mothers – magnesium is distributed to milk
• Pregnancy – see FDA LABEL </t>
    </r>
    <r>
      <rPr>
        <b/>
        <sz val="11"/>
        <color theme="1"/>
        <rFont val="Calibri"/>
        <family val="2"/>
        <scheme val="minor"/>
      </rPr>
      <t xml:space="preserve">
Contraindications:</t>
    </r>
    <r>
      <rPr>
        <sz val="11"/>
        <color theme="1"/>
        <rFont val="Calibri"/>
        <family val="2"/>
        <scheme val="minor"/>
      </rPr>
      <t xml:space="preserve"> Heart block</t>
    </r>
    <r>
      <rPr>
        <b/>
        <sz val="11"/>
        <color theme="1"/>
        <rFont val="Calibri"/>
        <family val="2"/>
        <scheme val="minor"/>
      </rPr>
      <t xml:space="preserve">
Drug interactions (major): </t>
    </r>
    <r>
      <rPr>
        <sz val="11"/>
        <color theme="1"/>
        <rFont val="Calibri"/>
        <family val="2"/>
        <scheme val="minor"/>
      </rPr>
      <t>CNS depressants, Neuromuscular blocking agents, Cardiac glycosides (digitalized patients)</t>
    </r>
  </si>
  <si>
    <t>• Drugs.com. (March 1, 2021). Magnesium. Retrieved from https://www.drugs.com/pro/magnesium.html
• Fresenius Kabi. (February 2016). Magnesium Sulfate – FDA prescribing information. Retrieved from https://www.accessdata.fda.gov/drugsatfda_docs/label/2018/019316s024lbl.pdf
• Karhu, E., Atlas, S. E., Gao, J., Mehdi, S. A., Musselman, D., Goldberg, S., Woolger, J. M., Corredor, R., Abbas, M. H., Arosemena, L., Caccamo, S., Farooqi, A., Konefal, J., Lantigua, L., Padilla, V., Rasul, A., Tiozzo, E., Higuera, O. L., Fiallo, A., &amp; Lewis, J. E. (2018). Intravenous infusion of magnesium sulfate is not associated with cardiovascular, liver, kidney, and metabolic toxicity in adults. Journal of clinical and translational research, 4(1), 47–55.</t>
  </si>
  <si>
    <t>Updated</t>
  </si>
  <si>
    <t>Y</t>
  </si>
  <si>
    <t xml:space="preserve">Only drugs listed as First Dose Allowed may be given in the home as a first dose and are considered for a first dose on a case by case basis by the IV Program Manager. Follow Anaphylaxis &amp;First Dose Procedure.
The IV Manager and/or Clinical Director must be consulted before a first dose referral is accepted
</t>
  </si>
  <si>
    <t>If previously on lipids</t>
  </si>
  <si>
    <t>Approved</t>
  </si>
  <si>
    <r>
      <rPr>
        <b/>
        <sz val="11"/>
        <color theme="1"/>
        <rFont val="Calibri"/>
        <family val="2"/>
        <scheme val="minor"/>
      </rPr>
      <t>Recommended Dosage:</t>
    </r>
    <r>
      <rPr>
        <sz val="11"/>
        <color theme="1"/>
        <rFont val="Calibri"/>
        <family val="2"/>
        <scheme val="minor"/>
      </rPr>
      <t xml:space="preserve"> Dosage based on patient energy expenditure, clinical status body weight, tolerance, ability to metabolize Clinolipid, and additional oral or enteral intake expectations. Dosage not established for children
</t>
    </r>
    <r>
      <rPr>
        <b/>
        <sz val="11"/>
        <color theme="1"/>
        <rFont val="Calibri"/>
        <family val="2"/>
        <scheme val="minor"/>
      </rPr>
      <t xml:space="preserve">Usual dose: </t>
    </r>
    <r>
      <rPr>
        <sz val="11"/>
        <color theme="1"/>
        <rFont val="Calibri"/>
        <family val="2"/>
        <scheme val="minor"/>
      </rPr>
      <t xml:space="preserve">1 to 1.5 g/kg/day and should not exceed 2.5 g/kg/day (adults)
• Recommended infusion rate is between 12 and 24 hours.
</t>
    </r>
    <r>
      <rPr>
        <b/>
        <sz val="11"/>
        <color theme="1"/>
        <rFont val="Calibri"/>
        <family val="2"/>
        <scheme val="minor"/>
      </rPr>
      <t xml:space="preserve">Route of Administration: </t>
    </r>
    <r>
      <rPr>
        <sz val="11"/>
        <color theme="1"/>
        <rFont val="Calibri"/>
        <family val="2"/>
        <scheme val="minor"/>
      </rPr>
      <t xml:space="preserve">Central or peripheral line if given alone.
• If given in combination with dextrose and amino acids, choice of central or peripheral line depends on osmolality of final product 
</t>
    </r>
    <r>
      <rPr>
        <b/>
        <sz val="11"/>
        <color theme="1"/>
        <rFont val="Calibri"/>
        <family val="2"/>
        <scheme val="minor"/>
      </rPr>
      <t xml:space="preserve">Administration Instructions: </t>
    </r>
    <r>
      <rPr>
        <sz val="11"/>
        <color theme="1"/>
        <rFont val="Calibri"/>
        <family val="2"/>
        <scheme val="minor"/>
      </rPr>
      <t xml:space="preserve">
• Should be evenly distributed milky appearance with no visible oil droplets at the surface prior to administration.
• Use contents immediately after opening the bag. Discard unused portion.
• Before opening overwrap check the color of the oxygen indicator to ensure that reference color next to OK symbol corresponds to bag contents – do not give if color is different than reference color next to OK symbol.
• Check for precipitates and do not give if present.
• Do not connect flexible bags in series to avoid air embolism due to possible residual gas contained in the primary bag
• Use only a 1.2 micron pore size in-line filter to administer CLINOLIPID. DO NOT use any size less than 1.2 micron pore size in-line filter.
• Do not use administration sets and lines that contain di-2-ehtylhexyl phthalate (DEHP).
• Patient should be observed for any immediate allergic reactions (eg, dyspnea, cyanosis, and fever)
</t>
    </r>
    <r>
      <rPr>
        <b/>
        <sz val="11"/>
        <color theme="1"/>
        <rFont val="Calibri"/>
        <family val="2"/>
        <scheme val="minor"/>
      </rPr>
      <t>Excreted:</t>
    </r>
    <r>
      <rPr>
        <sz val="11"/>
        <color theme="1"/>
        <rFont val="Calibri"/>
        <family val="2"/>
        <scheme val="minor"/>
      </rPr>
      <t xml:space="preserve"> In kidneys – 5-6 hours after lipids infused
</t>
    </r>
    <r>
      <rPr>
        <b/>
        <sz val="11"/>
        <color theme="1"/>
        <rFont val="Calibri"/>
        <family val="2"/>
        <scheme val="minor"/>
      </rPr>
      <t>Adverse Reactions/Side effects – Common</t>
    </r>
    <r>
      <rPr>
        <sz val="11"/>
        <color theme="1"/>
        <rFont val="Calibri"/>
        <family val="2"/>
        <scheme val="minor"/>
      </rPr>
      <t xml:space="preserve">
Hives; difficulty breathing; edema of face.kips, tongue and throat; severe vertigo; nausea and vomiting; hyperlipidemia; hyperglycemia; hyperproteinemia; septicemia; fever; urinary tract infection; diarrhea; pruritis; fat overload syndrome; and abnormal liver function tests
</t>
    </r>
    <r>
      <rPr>
        <b/>
        <sz val="11"/>
        <color theme="1"/>
        <rFont val="Calibri"/>
        <family val="2"/>
        <scheme val="minor"/>
      </rPr>
      <t xml:space="preserve">First Dose: </t>
    </r>
    <r>
      <rPr>
        <sz val="11"/>
        <color theme="1"/>
        <rFont val="Calibri"/>
        <family val="2"/>
        <scheme val="minor"/>
      </rPr>
      <t xml:space="preserve"> Yes, if patient previously on lipids
</t>
    </r>
    <r>
      <rPr>
        <b/>
        <sz val="11"/>
        <color theme="1"/>
        <rFont val="Calibri"/>
        <family val="2"/>
        <scheme val="minor"/>
      </rPr>
      <t xml:space="preserve">Caution: </t>
    </r>
    <r>
      <rPr>
        <sz val="11"/>
        <color theme="1"/>
        <rFont val="Calibri"/>
        <family val="2"/>
        <scheme val="minor"/>
      </rPr>
      <t xml:space="preserve">Known hepatic impairment
</t>
    </r>
    <r>
      <rPr>
        <b/>
        <sz val="11"/>
        <color theme="1"/>
        <rFont val="Calibri"/>
        <family val="2"/>
        <scheme val="minor"/>
      </rPr>
      <t xml:space="preserve">Contraindications: </t>
    </r>
    <r>
      <rPr>
        <sz val="11"/>
        <color theme="1"/>
        <rFont val="Calibri"/>
        <family val="2"/>
        <scheme val="minor"/>
      </rPr>
      <t>Egg or soybean allergy, Hypertriglyceridemia (serum triclyceride &gt; 1000mg/dL)
I</t>
    </r>
    <r>
      <rPr>
        <b/>
        <sz val="11"/>
        <color theme="1"/>
        <rFont val="Calibri"/>
        <family val="2"/>
        <scheme val="minor"/>
      </rPr>
      <t>nteractions:</t>
    </r>
    <r>
      <rPr>
        <sz val="11"/>
        <color theme="1"/>
        <rFont val="Calibri"/>
        <family val="2"/>
        <scheme val="minor"/>
      </rPr>
      <t xml:space="preserve">
• Vitamin K content may antagonize anticoagulants – monitor
• High lipid levels in plasma may interfere with blood tests if blood tests taken before lipids are fully excreted
• No drug interactions noted
</t>
    </r>
  </si>
  <si>
    <r>
      <rPr>
        <b/>
        <sz val="11"/>
        <color theme="1"/>
        <rFont val="Calibri"/>
        <family val="2"/>
        <scheme val="minor"/>
      </rPr>
      <t>Recommended Dosage:</t>
    </r>
    <r>
      <rPr>
        <sz val="11"/>
        <color theme="1"/>
        <rFont val="Calibri"/>
        <family val="2"/>
        <scheme val="minor"/>
      </rPr>
      <t xml:space="preserve"> Dosage based on patient energy expenditure, clinical status body weight, tolerance, ability to metabolize Clinolipid, and additional oral or enteral intake expectations. Dosage not established for children
</t>
    </r>
    <r>
      <rPr>
        <b/>
        <sz val="11"/>
        <color theme="1"/>
        <rFont val="Calibri"/>
        <family val="2"/>
        <scheme val="minor"/>
      </rPr>
      <t xml:space="preserve">Usual dose: </t>
    </r>
    <r>
      <rPr>
        <sz val="11"/>
        <color theme="1"/>
        <rFont val="Calibri"/>
        <family val="2"/>
        <scheme val="minor"/>
      </rPr>
      <t>1 to 1.5 g/kg/day and should not exceed 2.5 g/kg/day (adults)
•</t>
    </r>
    <r>
      <rPr>
        <b/>
        <sz val="11"/>
        <color theme="1"/>
        <rFont val="Calibri"/>
        <family val="2"/>
        <scheme val="minor"/>
      </rPr>
      <t xml:space="preserve"> Recommended infusion rate</t>
    </r>
    <r>
      <rPr>
        <sz val="11"/>
        <color theme="1"/>
        <rFont val="Calibri"/>
        <family val="2"/>
        <scheme val="minor"/>
      </rPr>
      <t xml:space="preserve"> is between 12 and 24 hours.
</t>
    </r>
    <r>
      <rPr>
        <b/>
        <sz val="11"/>
        <color theme="1"/>
        <rFont val="Calibri"/>
        <family val="2"/>
        <scheme val="minor"/>
      </rPr>
      <t>Route of Administration:</t>
    </r>
    <r>
      <rPr>
        <sz val="11"/>
        <color theme="1"/>
        <rFont val="Calibri"/>
        <family val="2"/>
        <scheme val="minor"/>
      </rPr>
      <t xml:space="preserve"> Central or peripheral line if given alone.
• If given in combination with dextrose and amino acids, choice of central or peripheral line depends on osmolality of final product 
</t>
    </r>
    <r>
      <rPr>
        <b/>
        <sz val="11"/>
        <color theme="1"/>
        <rFont val="Calibri"/>
        <family val="2"/>
        <scheme val="minor"/>
      </rPr>
      <t xml:space="preserve">Administration Instructions: </t>
    </r>
    <r>
      <rPr>
        <sz val="11"/>
        <color theme="1"/>
        <rFont val="Calibri"/>
        <family val="2"/>
        <scheme val="minor"/>
      </rPr>
      <t xml:space="preserve">
• Should be evenly distributed milky appearance with no visible oil droplets at the surface prior to administration.
• Use contents immediately after opening the bag. Discard unused portion.
• Before opening overwrap check the color of the oxygen indicator to ensure that reference color next to OK symbol corresponds to bag contents – do not give if color is different than reference color next to OK symbol.
• Check for precipitates and do not give if present.
• Do not connect flexible bags in series to avoid air embolism due to possible residual gas contained in the primary bag
• Use only a 1.2 micron pore size in-line filter to administer CLINOLIPID. DO NOT use any size less than 1.2 micron pore size in-line filter.
• Do not use administration sets and lines that contain di-2-ehtylhexyl phthalate (DEHP).
• Patient should be observed for any immediate allergic reactions (eg, dyspnea, cyanosis, and fever).        
</t>
    </r>
    <r>
      <rPr>
        <b/>
        <sz val="11"/>
        <color theme="1"/>
        <rFont val="Calibri"/>
        <family val="2"/>
        <scheme val="minor"/>
      </rPr>
      <t>Excreted:</t>
    </r>
    <r>
      <rPr>
        <sz val="11"/>
        <color theme="1"/>
        <rFont val="Calibri"/>
        <family val="2"/>
        <scheme val="minor"/>
      </rPr>
      <t xml:space="preserve"> In kidneys – 5-6 hours after lipids infused
</t>
    </r>
    <r>
      <rPr>
        <b/>
        <sz val="11"/>
        <color theme="1"/>
        <rFont val="Calibri"/>
        <family val="2"/>
        <scheme val="minor"/>
      </rPr>
      <t xml:space="preserve">Adverse Reactions/Side effects </t>
    </r>
    <r>
      <rPr>
        <sz val="11"/>
        <color theme="1"/>
        <rFont val="Calibri"/>
        <family val="2"/>
        <scheme val="minor"/>
      </rPr>
      <t xml:space="preserve">– Common
Hives; difficulty breathing; edema of face.kips, tongue and throat; severe vertigo; nausea and vomiting; hyperlipidemia; hyperglycemia; hyperproteinemia; septicemia; fever; urinary tract infection; diarrhea; pruritis; fat overload syndrome; and abnormal liver function tests
</t>
    </r>
    <r>
      <rPr>
        <b/>
        <sz val="11"/>
        <color theme="1"/>
        <rFont val="Calibri"/>
        <family val="2"/>
        <scheme val="minor"/>
      </rPr>
      <t xml:space="preserve">Caution: </t>
    </r>
    <r>
      <rPr>
        <sz val="11"/>
        <color theme="1"/>
        <rFont val="Calibri"/>
        <family val="2"/>
        <scheme val="minor"/>
      </rPr>
      <t xml:space="preserve">Known hepatic impairment
</t>
    </r>
    <r>
      <rPr>
        <b/>
        <sz val="11"/>
        <color theme="1"/>
        <rFont val="Calibri"/>
        <family val="2"/>
        <scheme val="minor"/>
      </rPr>
      <t xml:space="preserve">Contraindications: </t>
    </r>
    <r>
      <rPr>
        <sz val="11"/>
        <color theme="1"/>
        <rFont val="Calibri"/>
        <family val="2"/>
        <scheme val="minor"/>
      </rPr>
      <t xml:space="preserve">Egg or soybean allergy, Hypertriglyceridemia (serum triclyceride &gt; 1000mg/dL)
</t>
    </r>
    <r>
      <rPr>
        <b/>
        <sz val="11"/>
        <color theme="1"/>
        <rFont val="Calibri"/>
        <family val="2"/>
        <scheme val="minor"/>
      </rPr>
      <t>Interactions:</t>
    </r>
    <r>
      <rPr>
        <sz val="11"/>
        <color theme="1"/>
        <rFont val="Calibri"/>
        <family val="2"/>
        <scheme val="minor"/>
      </rPr>
      <t xml:space="preserve">
• Vitamin K content may antagonize anticoagulants – monitor
• High lipid levels in plasma may interfere with blood tests if blood tests taken before lipids are fully excreted
• No drug interactions noted</t>
    </r>
  </si>
  <si>
    <r>
      <rPr>
        <b/>
        <sz val="11"/>
        <color theme="1"/>
        <rFont val="Calibri"/>
        <family val="2"/>
        <scheme val="minor"/>
      </rPr>
      <t>Recommended Dosage:</t>
    </r>
    <r>
      <rPr>
        <sz val="11"/>
        <color theme="1"/>
        <rFont val="Calibri"/>
        <family val="2"/>
        <scheme val="minor"/>
      </rPr>
      <t xml:space="preserve"> Dosage based on patient energy expenditure, clinical status body weight, tolerance, ability to metabolize Clinolipid, and additional oral or enteral intake expectations. Dosage not established for children
</t>
    </r>
    <r>
      <rPr>
        <b/>
        <sz val="11"/>
        <color theme="1"/>
        <rFont val="Calibri"/>
        <family val="2"/>
        <scheme val="minor"/>
      </rPr>
      <t xml:space="preserve">Usual dose: </t>
    </r>
    <r>
      <rPr>
        <sz val="11"/>
        <color theme="1"/>
        <rFont val="Calibri"/>
        <family val="2"/>
        <scheme val="minor"/>
      </rPr>
      <t xml:space="preserve">1 to 1.5 g/kg/day and should not exceed 2.5 g/kg/day (adults)
• Recommended infusion rate is between 12 and 24 hours.
</t>
    </r>
    <r>
      <rPr>
        <b/>
        <sz val="11"/>
        <color theme="1"/>
        <rFont val="Calibri"/>
        <family val="2"/>
        <scheme val="minor"/>
      </rPr>
      <t xml:space="preserve">Route of Administration: </t>
    </r>
    <r>
      <rPr>
        <sz val="11"/>
        <color theme="1"/>
        <rFont val="Calibri"/>
        <family val="2"/>
        <scheme val="minor"/>
      </rPr>
      <t xml:space="preserve">Central or peripheral line if given alone.
• If given in combination with dextrose and amino acids, choice of central or peripheral line depends on osmolality of final product 
</t>
    </r>
    <r>
      <rPr>
        <b/>
        <sz val="11"/>
        <color theme="1"/>
        <rFont val="Calibri"/>
        <family val="2"/>
        <scheme val="minor"/>
      </rPr>
      <t xml:space="preserve">Administration Instructions: </t>
    </r>
    <r>
      <rPr>
        <sz val="11"/>
        <color theme="1"/>
        <rFont val="Calibri"/>
        <family val="2"/>
        <scheme val="minor"/>
      </rPr>
      <t xml:space="preserve">
• Should be evenly distributed milky appearance with no visible oil droplets at the surface prior to administration.
• Use contents immediately after opening the bag. Discard unused portion.
• Before opening overwrap check the color of the oxygen indicator to ensure that reference color next to OK symbol corresponds to bag contents – do not give if color is different than reference color next to OK symbol.
• Check for precipitates and do not give if present.
• Do not connect flexible bags in series to avoid air embolism due to possible residual gas contained in the primary bag
• Use only a 1.2 micron pore size in-line filter to administer CLINOLIPID. DO NOT use any size less than 1.2 micron pore size in-line filter.
• Do not use administration sets and lines that contain di-2-ehtylhexyl phthalate (DEHP).
• Patient should be observed for any immediate allergic reactions (eg, dyspnea, cyanosis, and fever).   
</t>
    </r>
    <r>
      <rPr>
        <b/>
        <sz val="11"/>
        <color theme="1"/>
        <rFont val="Calibri"/>
        <family val="2"/>
        <scheme val="minor"/>
      </rPr>
      <t>First Dose:</t>
    </r>
    <r>
      <rPr>
        <sz val="11"/>
        <color theme="1"/>
        <rFont val="Calibri"/>
        <family val="2"/>
        <scheme val="minor"/>
      </rPr>
      <t xml:space="preserve">  Yes, if patient previously on lipids
</t>
    </r>
    <r>
      <rPr>
        <b/>
        <sz val="11"/>
        <color theme="1"/>
        <rFont val="Calibri"/>
        <family val="2"/>
        <scheme val="minor"/>
      </rPr>
      <t>Excreted:</t>
    </r>
    <r>
      <rPr>
        <sz val="11"/>
        <color theme="1"/>
        <rFont val="Calibri"/>
        <family val="2"/>
        <scheme val="minor"/>
      </rPr>
      <t xml:space="preserve"> In kidneys – 5-6 hours after lipids infused
</t>
    </r>
    <r>
      <rPr>
        <b/>
        <sz val="11"/>
        <color theme="1"/>
        <rFont val="Calibri"/>
        <family val="2"/>
        <scheme val="minor"/>
      </rPr>
      <t>Adverse Reactions/Side effects – Common</t>
    </r>
    <r>
      <rPr>
        <sz val="11"/>
        <color theme="1"/>
        <rFont val="Calibri"/>
        <family val="2"/>
        <scheme val="minor"/>
      </rPr>
      <t xml:space="preserve">
Nausea and vomiting, hyperlipidemia, hyperglycemia, hyperproteinemia, septicemia, fever, urinary tract infection, diarrhea, pruritis, fat overload syndrome, and abnormal liver function tests
</t>
    </r>
    <r>
      <rPr>
        <b/>
        <sz val="11"/>
        <color theme="1"/>
        <rFont val="Calibri"/>
        <family val="2"/>
        <scheme val="minor"/>
      </rPr>
      <t xml:space="preserve">Caution: </t>
    </r>
    <r>
      <rPr>
        <sz val="11"/>
        <color theme="1"/>
        <rFont val="Calibri"/>
        <family val="2"/>
        <scheme val="minor"/>
      </rPr>
      <t xml:space="preserve">Known hepatic impairment
</t>
    </r>
    <r>
      <rPr>
        <b/>
        <sz val="11"/>
        <color theme="1"/>
        <rFont val="Calibri"/>
        <family val="2"/>
        <scheme val="minor"/>
      </rPr>
      <t xml:space="preserve">Contraindications: </t>
    </r>
    <r>
      <rPr>
        <sz val="11"/>
        <color theme="1"/>
        <rFont val="Calibri"/>
        <family val="2"/>
        <scheme val="minor"/>
      </rPr>
      <t>Egg or soybean allergy, Hypertriglyceridemia (serum triclyceride &gt; 1000mg/dL)
I</t>
    </r>
    <r>
      <rPr>
        <b/>
        <sz val="11"/>
        <color theme="1"/>
        <rFont val="Calibri"/>
        <family val="2"/>
        <scheme val="minor"/>
      </rPr>
      <t>nteractions:</t>
    </r>
    <r>
      <rPr>
        <sz val="11"/>
        <color theme="1"/>
        <rFont val="Calibri"/>
        <family val="2"/>
        <scheme val="minor"/>
      </rPr>
      <t xml:space="preserve">
• Vitamin K content may antagonize anticoagulants – monitor
• High lipid levels in plasma may interfere with blood tests if blood tests taken before lipids are fully excreted
• No drug interactions noted
</t>
    </r>
  </si>
  <si>
    <t>Inf Therapy TPN
Anaphylaxis &amp; First Dose Protocol</t>
  </si>
  <si>
    <t xml:space="preserve">• Drugs.com. (April 1, 2021). Clinolipid Injection. Reviewed for updates 10/14/22. Retrieved from ttps://www.drugs.com/pro/clinolipid-injection.htmld
• FDA. (October 2013). Clinolipid Prescribing Information. Reference ID: 3384122. Reviewed for updates 10/14/22.  Retrieved from https://www.accessdata.fda.gov/drugsatfda_docs/label/2013/204508s000lbl.pdf
• MPR. (2021). Clinolipid Rx. Reviewed for updates 10/14/22. Retrieved from https://www.empr.com/drug/clinolipid/
• RxList. (April 21, 2021). Clinolipid. Updated 4/22Retrieved from https://www.rxlist.com/clinolipid-drug.htm#description, </t>
  </si>
  <si>
    <t>• Drugs.com. (April 1, 2021). Clinolipid Injection. Reviewed for updates 10/13/22. Retrieved from ttps://www.drugs.com/pro/clinolipid-injection.htmld
• FDA. (October 2013). Clinolipid Prescribing Information. Reference ID: 3384122.  Reviewed for updates 10/13/22. Retrieved from https://www.accessdata.fda.gov/drugsatfda_docs/label/2013/204508s000lbl.pdf
• MPR. (2021). Clinolipid Rx. Reviewed for updates 10/13/22.  Retrieved from https://www.empr.com/drug/clinolipid/
• RxList. (April 21, 2021). Clinolipid. Updated 4/22. Reviewed for updates 10/13/22. Retrieved from https://www.rxlist.com/clinolipid-drug.htm#description</t>
  </si>
  <si>
    <t>Inf Therapy TPN
First Dose Protocol</t>
  </si>
  <si>
    <r>
      <rPr>
        <b/>
        <sz val="11"/>
        <color theme="1"/>
        <rFont val="Calibri"/>
        <family val="2"/>
        <scheme val="minor"/>
      </rPr>
      <t>Recommended Dosage:</t>
    </r>
    <r>
      <rPr>
        <sz val="11"/>
        <color theme="1"/>
        <rFont val="Calibri"/>
        <family val="2"/>
        <scheme val="minor"/>
      </rPr>
      <t xml:space="preserve"> Dosage based on patient energy expenditure, clinical status body weight, tolerance, ability to metabolize Clinolipid, and additional oral or enteral intake expectations. Dosage not established for children
</t>
    </r>
    <r>
      <rPr>
        <b/>
        <sz val="11"/>
        <color theme="1"/>
        <rFont val="Calibri"/>
        <family val="2"/>
        <scheme val="minor"/>
      </rPr>
      <t xml:space="preserve">Usual dose: </t>
    </r>
    <r>
      <rPr>
        <sz val="11"/>
        <color theme="1"/>
        <rFont val="Calibri"/>
        <family val="2"/>
        <scheme val="minor"/>
      </rPr>
      <t xml:space="preserve">1 to 1.5 g/kg/day and should not exceed 2.5 g/kg/day (adults)
• Recommended infusion rate is between 12 and 24 hours.
</t>
    </r>
    <r>
      <rPr>
        <b/>
        <sz val="11"/>
        <color theme="1"/>
        <rFont val="Calibri"/>
        <family val="2"/>
        <scheme val="minor"/>
      </rPr>
      <t xml:space="preserve">Route of Administration: </t>
    </r>
    <r>
      <rPr>
        <sz val="11"/>
        <color theme="1"/>
        <rFont val="Calibri"/>
        <family val="2"/>
        <scheme val="minor"/>
      </rPr>
      <t xml:space="preserve">Central or peripheral line if given alone.
• If given in combination with dextrose and amino acids, choice of central or peripheral line depends on osmolality of final product 
</t>
    </r>
    <r>
      <rPr>
        <b/>
        <sz val="11"/>
        <color theme="1"/>
        <rFont val="Calibri"/>
        <family val="2"/>
        <scheme val="minor"/>
      </rPr>
      <t xml:space="preserve">Administration Instructions: </t>
    </r>
    <r>
      <rPr>
        <sz val="11"/>
        <color theme="1"/>
        <rFont val="Calibri"/>
        <family val="2"/>
        <scheme val="minor"/>
      </rPr>
      <t xml:space="preserve">
• Should be evenly distributed milky appearance with no visible oil droplets at the surface prior to administration.
• Use contents immediately after opening the bag. Discard unused portion.
• Before opening overwrap check the color of the oxygen indicator to ensure that reference color next to OK symbol corresponds to bag contents – do not give if color is different than reference color next to OK symbol.
• Check for precipitates and do not give if present.
• Do not connect flexible bags in series to avoid air embolism due to possible residual gas contained in the primary bag
• Use only a 1.2 micron pore size in-line filter to administer CLINOLIPID. DO NOT use any size less than 1.2 micron pore size in-line filter.
• Do not use administration sets and lines that contain di-2-ehtylhexyl phthalate (DEHP).
</t>
    </r>
    <r>
      <rPr>
        <b/>
        <sz val="11"/>
        <color theme="1"/>
        <rFont val="Calibri"/>
        <family val="2"/>
        <scheme val="minor"/>
      </rPr>
      <t xml:space="preserve">• </t>
    </r>
    <r>
      <rPr>
        <sz val="11"/>
        <color theme="1"/>
        <rFont val="Calibri"/>
        <family val="2"/>
        <scheme val="minor"/>
      </rPr>
      <t>Patient should be observed for any immediate allergic reactions (eg, dyspnea, cyanosis, and fever)</t>
    </r>
    <r>
      <rPr>
        <b/>
        <sz val="11"/>
        <color theme="1"/>
        <rFont val="Calibri"/>
        <family val="2"/>
        <scheme val="minor"/>
      </rPr>
      <t xml:space="preserve">
Excreted: </t>
    </r>
    <r>
      <rPr>
        <sz val="11"/>
        <color theme="1"/>
        <rFont val="Calibri"/>
        <family val="2"/>
        <scheme val="minor"/>
      </rPr>
      <t>In kidneys – 5-6 hours after lipids infused</t>
    </r>
    <r>
      <rPr>
        <b/>
        <sz val="11"/>
        <color theme="1"/>
        <rFont val="Calibri"/>
        <family val="2"/>
        <scheme val="minor"/>
      </rPr>
      <t xml:space="preserve">
Adverse Reactions/Side effects – Common
</t>
    </r>
    <r>
      <rPr>
        <sz val="11"/>
        <color theme="1"/>
        <rFont val="Calibri"/>
        <family val="2"/>
        <scheme val="minor"/>
      </rPr>
      <t>Hives; difficulty breathing; edema of face.kips, tongue and throat; severe vertigo; nausea and vomiting; hyperlipidemia; hyperglycemia; hyperproteinemia; septicemia; fever; urinary tract infection; diarrhea; pruritis; fat overload syndrome; and abnormal liver function tests</t>
    </r>
    <r>
      <rPr>
        <b/>
        <sz val="11"/>
        <color theme="1"/>
        <rFont val="Calibri"/>
        <family val="2"/>
        <scheme val="minor"/>
      </rPr>
      <t xml:space="preserve">
First Dose:  </t>
    </r>
    <r>
      <rPr>
        <sz val="11"/>
        <color theme="1"/>
        <rFont val="Calibri"/>
        <family val="2"/>
        <scheme val="minor"/>
      </rPr>
      <t xml:space="preserve">Yes, if patient previously on lipids
</t>
    </r>
    <r>
      <rPr>
        <b/>
        <sz val="11"/>
        <color theme="1"/>
        <rFont val="Calibri"/>
        <family val="2"/>
        <scheme val="minor"/>
      </rPr>
      <t xml:space="preserve">Caution: </t>
    </r>
    <r>
      <rPr>
        <sz val="11"/>
        <color theme="1"/>
        <rFont val="Calibri"/>
        <family val="2"/>
        <scheme val="minor"/>
      </rPr>
      <t xml:space="preserve">Known hepatic impairment
</t>
    </r>
    <r>
      <rPr>
        <b/>
        <sz val="11"/>
        <color theme="1"/>
        <rFont val="Calibri"/>
        <family val="2"/>
        <scheme val="minor"/>
      </rPr>
      <t xml:space="preserve">Contraindications: </t>
    </r>
    <r>
      <rPr>
        <sz val="11"/>
        <color theme="1"/>
        <rFont val="Calibri"/>
        <family val="2"/>
        <scheme val="minor"/>
      </rPr>
      <t>Egg or soybean allergy, Hypertriglyceridemia (serum triclyceride &gt; 1000mg/dL)
I</t>
    </r>
    <r>
      <rPr>
        <b/>
        <sz val="11"/>
        <color theme="1"/>
        <rFont val="Calibri"/>
        <family val="2"/>
        <scheme val="minor"/>
      </rPr>
      <t>nteractions:</t>
    </r>
    <r>
      <rPr>
        <sz val="11"/>
        <color theme="1"/>
        <rFont val="Calibri"/>
        <family val="2"/>
        <scheme val="minor"/>
      </rPr>
      <t xml:space="preserve">
• Vitamin K content may antagonize anticoagulants – monitor
• High lipid levels in plasma may interfere with blood tests if blood tests taken before lipids are fully excreted
• No drug interactions noted
</t>
    </r>
  </si>
  <si>
    <t>Infusion Therapy TPN, Anaphylaxis &amp; First Dose Precedure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</si>
</sst>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font>
    <font>
      <sz val="14"/>
      <color theme="1"/>
      <name val="Calibri"/>
      <family val="2"/>
      <scheme val="minor"/>
    </font>
    <font>
      <b/>
      <sz val="16"/>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sz val="13"/>
      <color theme="1"/>
      <name val="Calibri"/>
      <family val="2"/>
      <scheme val="minor"/>
    </font>
    <font>
      <b/>
      <sz val="14"/>
      <color theme="1"/>
      <name val="Calibri"/>
      <family val="2"/>
      <scheme val="minor"/>
    </font>
    <font>
      <b/>
      <sz val="12"/>
      <color theme="1"/>
      <name val="Calibri"/>
      <family val="2"/>
      <scheme val="minor"/>
    </font>
    <font>
      <sz val="11"/>
      <color rgb="FF000000"/>
      <name val="Calibri"/>
      <family val="2"/>
      <scheme val="minor"/>
    </font>
    <font>
      <sz val="11"/>
      <color rgb="FF000000"/>
      <name val="Calibri"/>
      <family val="2"/>
    </font>
    <font>
      <b/>
      <sz val="9"/>
      <color theme="1"/>
      <name val="Calibri"/>
      <family val="2"/>
      <scheme val="minor"/>
    </font>
    <font>
      <b/>
      <sz val="8"/>
      <color theme="1"/>
      <name val="Calibri"/>
      <family val="2"/>
      <scheme val="minor"/>
    </font>
    <font>
      <u/>
      <sz val="11"/>
      <color theme="10"/>
      <name val="Calibri"/>
      <family val="2"/>
      <scheme val="minor"/>
    </font>
    <font>
      <b/>
      <sz val="10"/>
      <color theme="1"/>
      <name val="Calibri"/>
      <family val="2"/>
      <scheme val="minor"/>
    </font>
    <font>
      <sz val="11"/>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266">
    <xf numFmtId="0" fontId="0" fillId="0" borderId="0" xfId="0"/>
    <xf numFmtId="0" fontId="0" fillId="0" borderId="0" xfId="0" applyAlignment="1">
      <alignment horizontal="center"/>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xf>
    <xf numFmtId="0" fontId="0" fillId="0" borderId="1" xfId="0" applyFill="1" applyBorder="1" applyAlignment="1">
      <alignment wrapText="1"/>
    </xf>
    <xf numFmtId="0" fontId="0" fillId="0" borderId="1" xfId="0" applyBorder="1" applyAlignment="1">
      <alignment horizontal="left" wrapText="1"/>
    </xf>
    <xf numFmtId="0" fontId="0" fillId="0" borderId="0" xfId="0" applyAlignment="1">
      <alignment horizontal="left"/>
    </xf>
    <xf numFmtId="0" fontId="0" fillId="0" borderId="0" xfId="0" applyAlignment="1">
      <alignment horizontal="left" wrapText="1"/>
    </xf>
    <xf numFmtId="0" fontId="1" fillId="0" borderId="0" xfId="0" applyFont="1"/>
    <xf numFmtId="0" fontId="1" fillId="2" borderId="1" xfId="0" applyFont="1" applyFill="1" applyBorder="1" applyAlignment="1">
      <alignment horizontal="left" wrapText="1"/>
    </xf>
    <xf numFmtId="0" fontId="1" fillId="2" borderId="1" xfId="0" applyFont="1" applyFill="1" applyBorder="1" applyAlignment="1">
      <alignment wrapText="1"/>
    </xf>
    <xf numFmtId="0" fontId="1" fillId="2" borderId="1" xfId="0" applyFont="1" applyFill="1" applyBorder="1" applyAlignment="1">
      <alignment horizontal="center" wrapText="1"/>
    </xf>
    <xf numFmtId="0" fontId="0" fillId="0" borderId="1" xfId="0" applyFont="1" applyFill="1" applyBorder="1" applyAlignment="1">
      <alignment wrapText="1"/>
    </xf>
    <xf numFmtId="0" fontId="1" fillId="2" borderId="1" xfId="0"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left" wrapText="1"/>
    </xf>
    <xf numFmtId="0" fontId="0" fillId="0" borderId="0" xfId="0" applyFont="1" applyFill="1"/>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left" wrapText="1"/>
    </xf>
    <xf numFmtId="0" fontId="0" fillId="0" borderId="0" xfId="0" applyFont="1"/>
    <xf numFmtId="0" fontId="0" fillId="0" borderId="2" xfId="0" applyFont="1" applyBorder="1" applyAlignment="1">
      <alignment horizontal="center"/>
    </xf>
    <xf numFmtId="0" fontId="0" fillId="0" borderId="2" xfId="0" applyFont="1" applyBorder="1" applyAlignment="1">
      <alignment wrapText="1"/>
    </xf>
    <xf numFmtId="0" fontId="0" fillId="0" borderId="2" xfId="0" applyFont="1" applyBorder="1" applyAlignment="1">
      <alignment horizontal="left" wrapText="1"/>
    </xf>
    <xf numFmtId="0" fontId="0" fillId="0" borderId="1" xfId="0" applyFill="1" applyBorder="1" applyAlignment="1">
      <alignment horizontal="center"/>
    </xf>
    <xf numFmtId="0" fontId="2" fillId="0" borderId="1" xfId="0" applyFont="1" applyBorder="1" applyAlignment="1">
      <alignment horizontal="center"/>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left" wrapText="1"/>
    </xf>
    <xf numFmtId="0" fontId="0" fillId="0" borderId="0" xfId="0" applyBorder="1"/>
    <xf numFmtId="0" fontId="3" fillId="0" borderId="0" xfId="0" applyFont="1" applyAlignment="1">
      <alignment horizontal="center"/>
    </xf>
    <xf numFmtId="0" fontId="3" fillId="0" borderId="5" xfId="0" applyFont="1" applyBorder="1" applyAlignment="1">
      <alignment horizontal="center"/>
    </xf>
    <xf numFmtId="0" fontId="3" fillId="0" borderId="0" xfId="0" applyFont="1" applyBorder="1" applyAlignment="1"/>
    <xf numFmtId="0" fontId="3" fillId="0" borderId="0" xfId="0" applyFont="1"/>
    <xf numFmtId="0" fontId="3" fillId="0" borderId="1" xfId="0" applyFont="1" applyBorder="1" applyAlignment="1">
      <alignment horizontal="center"/>
    </xf>
    <xf numFmtId="0" fontId="4" fillId="0" borderId="0" xfId="0" applyFont="1" applyAlignment="1"/>
    <xf numFmtId="0" fontId="3" fillId="0" borderId="0" xfId="0" applyFont="1" applyBorder="1" applyAlignment="1">
      <alignment horizontal="center"/>
    </xf>
    <xf numFmtId="0" fontId="5" fillId="0" borderId="0" xfId="0" applyFont="1"/>
    <xf numFmtId="0" fontId="6" fillId="0" borderId="0" xfId="0" applyFont="1"/>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left"/>
    </xf>
    <xf numFmtId="0" fontId="3" fillId="0" borderId="0" xfId="0" applyFont="1" applyBorder="1" applyAlignment="1">
      <alignment horizontal="left"/>
    </xf>
    <xf numFmtId="0" fontId="3" fillId="0" borderId="11" xfId="0" applyFont="1" applyBorder="1" applyAlignment="1"/>
    <xf numFmtId="0" fontId="3" fillId="0" borderId="0" xfId="0" applyFont="1" applyBorder="1"/>
    <xf numFmtId="0" fontId="3" fillId="0" borderId="11" xfId="0" applyFont="1" applyBorder="1"/>
    <xf numFmtId="0" fontId="3" fillId="0" borderId="10" xfId="0" applyFont="1" applyBorder="1"/>
    <xf numFmtId="0" fontId="6" fillId="0" borderId="10" xfId="0" applyFont="1" applyBorder="1"/>
    <xf numFmtId="0" fontId="6" fillId="0" borderId="0" xfId="0" applyFont="1" applyBorder="1"/>
    <xf numFmtId="0" fontId="6" fillId="0" borderId="11" xfId="0" applyFont="1" applyBorder="1"/>
    <xf numFmtId="0" fontId="6" fillId="0" borderId="0" xfId="0" applyFont="1" applyBorder="1" applyAlignment="1">
      <alignment horizontal="right"/>
    </xf>
    <xf numFmtId="0" fontId="3" fillId="0" borderId="12" xfId="0" applyFont="1" applyBorder="1"/>
    <xf numFmtId="0" fontId="3" fillId="0" borderId="13" xfId="0" applyFont="1" applyBorder="1"/>
    <xf numFmtId="0" fontId="3" fillId="0" borderId="14" xfId="0" applyFont="1" applyBorder="1"/>
    <xf numFmtId="0" fontId="3" fillId="0" borderId="5" xfId="0" applyFont="1" applyBorder="1"/>
    <xf numFmtId="0" fontId="6" fillId="0" borderId="0" xfId="0" applyFont="1" applyBorder="1" applyAlignment="1">
      <alignment horizontal="center"/>
    </xf>
    <xf numFmtId="0" fontId="5" fillId="0" borderId="0" xfId="0" applyFont="1" applyBorder="1" applyAlignment="1">
      <alignment horizontal="left"/>
    </xf>
    <xf numFmtId="0" fontId="5" fillId="0" borderId="0" xfId="0" applyFont="1" applyBorder="1"/>
    <xf numFmtId="0" fontId="7" fillId="0" borderId="0" xfId="0" applyFont="1"/>
    <xf numFmtId="0" fontId="7" fillId="0" borderId="0" xfId="0" applyFont="1" applyBorder="1" applyAlignment="1">
      <alignment horizontal="center"/>
    </xf>
    <xf numFmtId="0" fontId="7" fillId="0" borderId="0" xfId="0" applyFont="1" applyBorder="1"/>
    <xf numFmtId="0" fontId="3" fillId="0" borderId="6" xfId="0" applyFont="1" applyBorder="1"/>
    <xf numFmtId="0" fontId="0" fillId="0" borderId="3" xfId="0" applyFont="1" applyBorder="1" applyAlignment="1">
      <alignment wrapText="1"/>
    </xf>
    <xf numFmtId="0" fontId="0" fillId="0" borderId="4" xfId="0" applyFont="1" applyBorder="1" applyAlignment="1">
      <alignment wrapText="1"/>
    </xf>
    <xf numFmtId="0" fontId="3" fillId="0" borderId="5" xfId="0"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0" fillId="0" borderId="1" xfId="0" applyBorder="1"/>
    <xf numFmtId="0" fontId="0" fillId="0" borderId="1" xfId="0" applyBorder="1" applyAlignment="1">
      <alignment horizontal="center" wrapText="1"/>
    </xf>
    <xf numFmtId="0" fontId="10" fillId="0" borderId="0" xfId="0" applyFont="1" applyBorder="1"/>
    <xf numFmtId="0" fontId="10" fillId="0" borderId="10" xfId="0" applyFont="1" applyBorder="1" applyAlignment="1">
      <alignment horizontal="right"/>
    </xf>
    <xf numFmtId="0" fontId="3" fillId="0" borderId="0" xfId="0" applyFont="1" applyBorder="1" applyAlignment="1">
      <alignment vertical="center"/>
    </xf>
    <xf numFmtId="0" fontId="11" fillId="0" borderId="10" xfId="0" applyFont="1" applyBorder="1"/>
    <xf numFmtId="0" fontId="11" fillId="0" borderId="10" xfId="0" applyFont="1" applyBorder="1" applyAlignment="1">
      <alignment horizontal="left" wrapText="1"/>
    </xf>
    <xf numFmtId="0" fontId="11" fillId="0" borderId="0" xfId="0" applyFont="1" applyBorder="1" applyAlignment="1">
      <alignment horizontal="left" wrapText="1"/>
    </xf>
    <xf numFmtId="0" fontId="11" fillId="0" borderId="11" xfId="0" applyFont="1" applyBorder="1" applyAlignment="1">
      <alignment horizontal="left" wrapText="1"/>
    </xf>
    <xf numFmtId="0" fontId="3" fillId="0" borderId="5" xfId="0"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12" fillId="0" borderId="0" xfId="0" applyFont="1" applyAlignment="1">
      <alignment wrapText="1"/>
    </xf>
    <xf numFmtId="0" fontId="0" fillId="0" borderId="1" xfId="0" applyFont="1" applyBorder="1" applyAlignment="1">
      <alignment horizontal="left"/>
    </xf>
    <xf numFmtId="0" fontId="12" fillId="0" borderId="1" xfId="0" applyFont="1" applyBorder="1" applyAlignment="1">
      <alignment wrapText="1"/>
    </xf>
    <xf numFmtId="0" fontId="13" fillId="0" borderId="1" xfId="0" applyFont="1" applyFill="1" applyBorder="1" applyAlignment="1">
      <alignment vertical="center" wrapText="1"/>
    </xf>
    <xf numFmtId="0" fontId="3" fillId="0" borderId="5" xfId="0"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0" fillId="3" borderId="1" xfId="0" applyFont="1" applyFill="1" applyBorder="1" applyAlignment="1">
      <alignment horizontal="center"/>
    </xf>
    <xf numFmtId="0" fontId="0" fillId="3" borderId="1" xfId="0" applyFont="1" applyFill="1" applyBorder="1" applyAlignment="1">
      <alignment wrapText="1"/>
    </xf>
    <xf numFmtId="0" fontId="0" fillId="3" borderId="1" xfId="0" applyFill="1" applyBorder="1" applyAlignment="1">
      <alignment wrapText="1"/>
    </xf>
    <xf numFmtId="0" fontId="0" fillId="3" borderId="1" xfId="0" applyFill="1" applyBorder="1" applyAlignment="1">
      <alignment horizontal="center"/>
    </xf>
    <xf numFmtId="0" fontId="0" fillId="3" borderId="1" xfId="0" applyFont="1" applyFill="1" applyBorder="1" applyAlignment="1">
      <alignment horizontal="left" wrapText="1"/>
    </xf>
    <xf numFmtId="0" fontId="0" fillId="3" borderId="0" xfId="0" applyFont="1" applyFill="1"/>
    <xf numFmtId="0" fontId="14" fillId="0" borderId="0" xfId="0" applyFont="1" applyBorder="1"/>
    <xf numFmtId="0" fontId="15" fillId="0" borderId="0" xfId="0" applyFont="1" applyBorder="1"/>
    <xf numFmtId="0" fontId="3" fillId="0" borderId="5" xfId="0"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1" fillId="0" borderId="0" xfId="0" applyFont="1" applyAlignment="1">
      <alignment horizontal="center" wrapText="1"/>
    </xf>
    <xf numFmtId="0" fontId="0" fillId="0" borderId="0" xfId="0" applyAlignment="1">
      <alignment horizontal="center" wrapText="1"/>
    </xf>
    <xf numFmtId="0" fontId="3" fillId="0" borderId="5" xfId="0"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0" fillId="0" borderId="1" xfId="0" applyFont="1" applyFill="1" applyBorder="1" applyAlignment="1">
      <alignment horizontal="center" wrapText="1"/>
    </xf>
    <xf numFmtId="0" fontId="0" fillId="0" borderId="1" xfId="0" applyFont="1" applyBorder="1" applyAlignment="1">
      <alignment horizontal="center" wrapText="1"/>
    </xf>
    <xf numFmtId="0" fontId="0" fillId="0" borderId="2" xfId="0" applyFont="1" applyBorder="1" applyAlignment="1">
      <alignment horizontal="center" wrapText="1"/>
    </xf>
    <xf numFmtId="0" fontId="0" fillId="3" borderId="1" xfId="0" applyFont="1" applyFill="1" applyBorder="1" applyAlignment="1">
      <alignment horizontal="center" wrapText="1"/>
    </xf>
    <xf numFmtId="0" fontId="16" fillId="0" borderId="1" xfId="1" applyFill="1" applyBorder="1" applyAlignment="1">
      <alignment horizontal="center" wrapText="1"/>
    </xf>
    <xf numFmtId="0" fontId="0" fillId="2" borderId="1" xfId="0" applyFill="1" applyBorder="1"/>
    <xf numFmtId="0" fontId="0" fillId="0" borderId="1" xfId="0" applyFont="1" applyFill="1" applyBorder="1" applyAlignment="1">
      <alignment horizontal="center" vertical="center"/>
    </xf>
    <xf numFmtId="0" fontId="4" fillId="0" borderId="0" xfId="0" applyFont="1" applyBorder="1" applyAlignment="1">
      <alignment horizontal="center"/>
    </xf>
    <xf numFmtId="0" fontId="0" fillId="0" borderId="1" xfId="0" applyFont="1" applyBorder="1" applyAlignment="1">
      <alignment horizontal="left" vertical="center" wrapText="1"/>
    </xf>
    <xf numFmtId="0" fontId="0" fillId="0" borderId="1" xfId="0" applyFont="1" applyBorder="1" applyAlignment="1">
      <alignment horizontal="center" vertical="top"/>
    </xf>
    <xf numFmtId="0" fontId="0" fillId="0" borderId="1" xfId="0" applyFont="1" applyBorder="1" applyAlignment="1">
      <alignment horizontal="left" vertical="top" wrapText="1"/>
    </xf>
    <xf numFmtId="0" fontId="0" fillId="0" borderId="0" xfId="0" applyFont="1" applyAlignment="1">
      <alignment vertical="top"/>
    </xf>
    <xf numFmtId="0" fontId="0" fillId="0" borderId="1" xfId="0" applyFont="1" applyBorder="1" applyAlignment="1">
      <alignment horizontal="left" vertical="top"/>
    </xf>
    <xf numFmtId="0" fontId="17" fillId="0" borderId="10" xfId="0" applyFont="1" applyBorder="1"/>
    <xf numFmtId="0" fontId="6" fillId="0" borderId="13" xfId="0" applyFont="1" applyBorder="1" applyAlignment="1">
      <alignment horizontal="right"/>
    </xf>
    <xf numFmtId="0" fontId="6" fillId="0" borderId="13" xfId="0" applyFont="1" applyBorder="1"/>
    <xf numFmtId="0" fontId="17" fillId="0" borderId="10" xfId="0" applyFont="1" applyBorder="1" applyAlignment="1">
      <alignment horizontal="left" vertical="center"/>
    </xf>
    <xf numFmtId="0" fontId="8" fillId="0" borderId="10" xfId="0" applyFont="1" applyBorder="1" applyAlignment="1">
      <alignment horizontal="left"/>
    </xf>
    <xf numFmtId="0" fontId="8" fillId="0" borderId="0" xfId="0" applyFont="1" applyBorder="1" applyAlignment="1">
      <alignment horizontal="left"/>
    </xf>
    <xf numFmtId="0" fontId="8" fillId="0" borderId="0" xfId="0" applyFont="1" applyBorder="1"/>
    <xf numFmtId="0" fontId="8" fillId="0" borderId="0" xfId="0" applyFont="1" applyBorder="1" applyAlignment="1">
      <alignment horizontal="center"/>
    </xf>
    <xf numFmtId="0" fontId="8" fillId="0" borderId="11" xfId="0" applyFont="1" applyBorder="1"/>
    <xf numFmtId="0" fontId="11" fillId="0" borderId="10" xfId="0" applyFont="1" applyBorder="1" applyAlignment="1">
      <alignment vertical="top"/>
    </xf>
    <xf numFmtId="0" fontId="11" fillId="0" borderId="10" xfId="0" applyFont="1" applyBorder="1" applyAlignment="1">
      <alignment vertical="top" wrapText="1"/>
    </xf>
    <xf numFmtId="0" fontId="3" fillId="0" borderId="5"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left" vertical="top" wrapText="1" shrinkToFit="1"/>
    </xf>
    <xf numFmtId="0" fontId="0" fillId="0" borderId="11" xfId="0" applyFont="1" applyBorder="1" applyAlignment="1">
      <alignment horizontal="left" vertical="top" wrapText="1" shrinkToFit="1"/>
    </xf>
    <xf numFmtId="0" fontId="0" fillId="0" borderId="0" xfId="0" applyBorder="1" applyAlignment="1">
      <alignment wrapText="1"/>
    </xf>
    <xf numFmtId="0" fontId="12" fillId="0" borderId="0" xfId="0" applyFont="1" applyBorder="1" applyAlignment="1">
      <alignment wrapText="1"/>
    </xf>
    <xf numFmtId="0" fontId="18" fillId="0" borderId="0" xfId="0" applyFont="1" applyAlignment="1">
      <alignment vertical="top" wrapText="1"/>
    </xf>
    <xf numFmtId="0" fontId="0" fillId="0" borderId="1"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8" fillId="0" borderId="0" xfId="0" applyFont="1" applyAlignment="1">
      <alignment vertical="top" wrapText="1"/>
    </xf>
    <xf numFmtId="0" fontId="0" fillId="0" borderId="1" xfId="0" applyBorder="1" applyAlignment="1">
      <alignment vertical="top" wrapText="1"/>
    </xf>
    <xf numFmtId="0" fontId="3" fillId="0" borderId="0" xfId="0" applyFont="1" applyBorder="1" applyAlignment="1">
      <alignment horizontal="left" wrapText="1"/>
    </xf>
    <xf numFmtId="0" fontId="3" fillId="0" borderId="5" xfId="0" applyFont="1" applyBorder="1" applyAlignment="1">
      <alignment horizontal="center" wrapText="1"/>
    </xf>
    <xf numFmtId="0" fontId="8" fillId="0" borderId="0" xfId="0" applyFont="1" applyBorder="1" applyAlignment="1">
      <alignment horizontal="left" wrapText="1"/>
    </xf>
    <xf numFmtId="0" fontId="3" fillId="0" borderId="10"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wrapText="1"/>
    </xf>
    <xf numFmtId="0" fontId="3" fillId="0" borderId="11" xfId="0" applyFont="1" applyBorder="1" applyAlignment="1">
      <alignment wrapText="1"/>
    </xf>
    <xf numFmtId="0" fontId="8" fillId="0" borderId="10" xfId="0" applyFont="1" applyBorder="1" applyAlignment="1">
      <alignment horizontal="left" wrapText="1"/>
    </xf>
    <xf numFmtId="0" fontId="8" fillId="0" borderId="0" xfId="0" applyFont="1" applyBorder="1" applyAlignment="1">
      <alignment wrapText="1"/>
    </xf>
    <xf numFmtId="0" fontId="8" fillId="0" borderId="0" xfId="0" applyFont="1" applyBorder="1" applyAlignment="1">
      <alignment horizontal="center" wrapText="1"/>
    </xf>
    <xf numFmtId="0" fontId="8" fillId="0" borderId="11" xfId="0" applyFont="1" applyBorder="1" applyAlignment="1">
      <alignment wrapText="1"/>
    </xf>
    <xf numFmtId="0" fontId="11" fillId="0" borderId="10" xfId="0" applyFont="1" applyBorder="1" applyAlignment="1">
      <alignment wrapText="1"/>
    </xf>
    <xf numFmtId="0" fontId="3" fillId="0" borderId="10" xfId="0" applyFont="1" applyBorder="1" applyAlignment="1">
      <alignment wrapText="1"/>
    </xf>
    <xf numFmtId="0" fontId="3" fillId="0" borderId="1" xfId="0" applyFont="1" applyBorder="1" applyAlignment="1">
      <alignment horizontal="center" wrapText="1"/>
    </xf>
    <xf numFmtId="0" fontId="17" fillId="0" borderId="10" xfId="0" applyFont="1" applyBorder="1" applyAlignment="1">
      <alignment horizontal="left" vertical="center" wrapText="1"/>
    </xf>
    <xf numFmtId="0" fontId="17" fillId="0" borderId="10" xfId="0" applyFont="1" applyBorder="1" applyAlignment="1">
      <alignment wrapText="1"/>
    </xf>
    <xf numFmtId="0" fontId="6" fillId="0" borderId="0" xfId="0" applyFont="1" applyBorder="1" applyAlignment="1">
      <alignment wrapText="1"/>
    </xf>
    <xf numFmtId="0" fontId="6" fillId="0" borderId="11" xfId="0" applyFont="1" applyBorder="1" applyAlignment="1">
      <alignment wrapText="1"/>
    </xf>
    <xf numFmtId="0" fontId="6" fillId="0" borderId="0" xfId="0" applyFont="1" applyBorder="1" applyAlignment="1">
      <alignment horizontal="right" wrapText="1"/>
    </xf>
    <xf numFmtId="0" fontId="6" fillId="0" borderId="10" xfId="0" applyFont="1" applyBorder="1" applyAlignment="1">
      <alignment wrapText="1"/>
    </xf>
    <xf numFmtId="14" fontId="6" fillId="0" borderId="0" xfId="0" applyNumberFormat="1" applyFont="1" applyBorder="1" applyAlignment="1">
      <alignment wrapText="1"/>
    </xf>
    <xf numFmtId="0" fontId="6" fillId="0" borderId="12" xfId="0" applyFont="1" applyBorder="1" applyAlignment="1">
      <alignment wrapText="1"/>
    </xf>
    <xf numFmtId="14" fontId="6" fillId="0" borderId="13" xfId="0" applyNumberFormat="1" applyFont="1" applyBorder="1" applyAlignment="1">
      <alignment wrapText="1"/>
    </xf>
    <xf numFmtId="0" fontId="6" fillId="0" borderId="13" xfId="0" applyFont="1" applyBorder="1" applyAlignment="1">
      <alignment wrapText="1"/>
    </xf>
    <xf numFmtId="0" fontId="6" fillId="0" borderId="14" xfId="0" applyFont="1" applyBorder="1" applyAlignment="1">
      <alignment wrapText="1"/>
    </xf>
    <xf numFmtId="0" fontId="3" fillId="0" borderId="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left" vertical="top" wrapText="1" shrinkToFit="1"/>
    </xf>
    <xf numFmtId="0" fontId="0" fillId="0" borderId="11" xfId="0" applyFont="1" applyBorder="1" applyAlignment="1">
      <alignment horizontal="left" vertical="top" wrapText="1" shrinkToFit="1"/>
    </xf>
    <xf numFmtId="0" fontId="3" fillId="0" borderId="0" xfId="0" applyFont="1" applyBorder="1" applyAlignment="1">
      <alignment horizontal="center" wrapText="1"/>
    </xf>
    <xf numFmtId="0" fontId="3" fillId="0" borderId="6" xfId="0" applyFont="1" applyBorder="1" applyAlignment="1">
      <alignment horizontal="left"/>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3" fillId="0" borderId="5" xfId="0" applyFont="1" applyBorder="1" applyAlignment="1">
      <alignment horizontal="left" shrinkToFit="1"/>
    </xf>
    <xf numFmtId="0" fontId="3" fillId="0" borderId="5" xfId="0" applyFont="1" applyBorder="1" applyAlignment="1">
      <alignment horizontal="left"/>
    </xf>
    <xf numFmtId="0" fontId="3" fillId="0" borderId="5" xfId="0" applyFont="1" applyBorder="1" applyAlignment="1">
      <alignment horizontal="left" wrapText="1" shrinkToFit="1"/>
    </xf>
    <xf numFmtId="0" fontId="3" fillId="0" borderId="0" xfId="0" applyFont="1" applyBorder="1" applyAlignment="1">
      <alignment horizontal="left" wrapText="1"/>
    </xf>
    <xf numFmtId="0" fontId="3" fillId="0" borderId="11" xfId="0" applyFont="1" applyBorder="1" applyAlignment="1">
      <alignment horizontal="left" wrapText="1"/>
    </xf>
    <xf numFmtId="0" fontId="3" fillId="0" borderId="0" xfId="0" applyFont="1" applyBorder="1" applyAlignment="1">
      <alignment horizontal="left" wrapText="1" shrinkToFit="1"/>
    </xf>
    <xf numFmtId="0" fontId="3" fillId="0" borderId="11" xfId="0" applyFont="1" applyBorder="1" applyAlignment="1">
      <alignment horizontal="left" wrapText="1" shrinkToFit="1"/>
    </xf>
    <xf numFmtId="0" fontId="3" fillId="0" borderId="5" xfId="0" applyFont="1" applyBorder="1" applyAlignment="1">
      <alignment horizontal="center" shrinkToFit="1"/>
    </xf>
    <xf numFmtId="0" fontId="3" fillId="0" borderId="16" xfId="0" applyFont="1" applyBorder="1" applyAlignment="1">
      <alignment horizontal="center" shrinkToFit="1"/>
    </xf>
    <xf numFmtId="0" fontId="3" fillId="0" borderId="0" xfId="0" applyFont="1" applyBorder="1" applyAlignment="1">
      <alignment horizontal="left" vertical="center"/>
    </xf>
    <xf numFmtId="0" fontId="3" fillId="0" borderId="5" xfId="0" applyFont="1" applyBorder="1" applyAlignment="1">
      <alignment horizontal="center" wrapText="1"/>
    </xf>
    <xf numFmtId="0" fontId="8" fillId="0" borderId="5" xfId="0" applyFont="1" applyBorder="1" applyAlignment="1">
      <alignment horizontal="left" wrapText="1" shrinkToFit="1"/>
    </xf>
    <xf numFmtId="0" fontId="9" fillId="0" borderId="5" xfId="0" applyFont="1" applyBorder="1" applyAlignment="1">
      <alignment horizontal="left" wrapText="1" shrinkToFi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center" wrapText="1" shrinkToFi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0" xfId="0" applyFont="1" applyBorder="1" applyAlignment="1">
      <alignment horizontal="center" wrapText="1"/>
    </xf>
    <xf numFmtId="0" fontId="4" fillId="0" borderId="11" xfId="0" applyFont="1" applyBorder="1" applyAlignment="1">
      <alignment horizontal="center" wrapText="1"/>
    </xf>
    <xf numFmtId="0" fontId="3" fillId="0" borderId="6" xfId="0" applyFont="1" applyBorder="1" applyAlignment="1">
      <alignment horizontal="center" wrapText="1"/>
    </xf>
    <xf numFmtId="0" fontId="8" fillId="0" borderId="0" xfId="0" applyFont="1" applyBorder="1" applyAlignment="1">
      <alignment horizontal="left" wrapText="1"/>
    </xf>
    <xf numFmtId="0" fontId="8" fillId="0" borderId="11" xfId="0" applyFont="1" applyBorder="1" applyAlignment="1">
      <alignment horizontal="left" wrapText="1"/>
    </xf>
    <xf numFmtId="0" fontId="6" fillId="0" borderId="0" xfId="0" applyFont="1" applyBorder="1" applyAlignment="1">
      <alignment horizontal="left"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0" fillId="0" borderId="0" xfId="0" applyFont="1" applyBorder="1" applyAlignment="1">
      <alignment horizontal="left" vertical="top" wrapText="1" shrinkToFit="1"/>
    </xf>
    <xf numFmtId="0" fontId="0" fillId="0" borderId="11" xfId="0" applyFont="1" applyBorder="1" applyAlignment="1">
      <alignment horizontal="left" vertical="top" wrapText="1" shrinkToFi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3" fillId="0" borderId="0" xfId="0" applyFont="1" applyBorder="1" applyAlignment="1">
      <alignment horizontal="center" wrapText="1"/>
    </xf>
    <xf numFmtId="0" fontId="3" fillId="0" borderId="15" xfId="0" applyFont="1" applyBorder="1" applyAlignment="1">
      <alignment horizontal="left" wrapText="1"/>
    </xf>
    <xf numFmtId="0" fontId="11" fillId="0" borderId="10" xfId="0" applyFont="1" applyBorder="1" applyAlignment="1">
      <alignment horizontal="left" wrapText="1"/>
    </xf>
    <xf numFmtId="0" fontId="11" fillId="0" borderId="0" xfId="0" applyFont="1" applyBorder="1" applyAlignment="1">
      <alignment horizontal="left" wrapText="1"/>
    </xf>
    <xf numFmtId="0" fontId="11" fillId="0" borderId="11" xfId="0" applyFont="1" applyBorder="1" applyAlignment="1">
      <alignment horizontal="left" wrapText="1"/>
    </xf>
    <xf numFmtId="0" fontId="1" fillId="0" borderId="0" xfId="0" applyFont="1" applyBorder="1" applyAlignment="1">
      <alignment horizontal="left" vertical="top" wrapText="1" shrinkToFit="1"/>
    </xf>
    <xf numFmtId="0" fontId="9" fillId="0" borderId="6" xfId="0" applyFont="1" applyBorder="1" applyAlignment="1">
      <alignment horizontal="left" wrapText="1" shrinkToFit="1"/>
    </xf>
    <xf numFmtId="0" fontId="3" fillId="0" borderId="15" xfId="0" applyFont="1" applyBorder="1" applyAlignment="1">
      <alignment horizontal="center"/>
    </xf>
    <xf numFmtId="0" fontId="6" fillId="0" borderId="0" xfId="0" applyFont="1" applyBorder="1" applyAlignment="1">
      <alignment horizontal="left" wrapText="1" shrinkToFit="1"/>
    </xf>
    <xf numFmtId="0" fontId="6" fillId="0" borderId="11" xfId="0" applyFont="1" applyBorder="1" applyAlignment="1">
      <alignment horizontal="left" wrapText="1" shrinkToFit="1"/>
    </xf>
    <xf numFmtId="0" fontId="4" fillId="0" borderId="0" xfId="0" applyFont="1" applyBorder="1" applyAlignment="1"/>
    <xf numFmtId="0" fontId="1" fillId="2" borderId="0" xfId="0" applyFont="1" applyFill="1" applyBorder="1" applyAlignment="1">
      <alignment horizontal="center"/>
    </xf>
    <xf numFmtId="0" fontId="0" fillId="0" borderId="0" xfId="0" applyFont="1" applyBorder="1" applyAlignment="1">
      <alignment horizontal="center" vertical="top"/>
    </xf>
    <xf numFmtId="0" fontId="0" fillId="0" borderId="0" xfId="0" applyFont="1" applyBorder="1" applyAlignment="1">
      <alignment horizontal="left" vertical="top"/>
    </xf>
    <xf numFmtId="0" fontId="0" fillId="0" borderId="0" xfId="0" applyBorder="1" applyAlignment="1"/>
    <xf numFmtId="0" fontId="8" fillId="0" borderId="0" xfId="0" applyFont="1" applyBorder="1" applyAlignment="1"/>
    <xf numFmtId="0" fontId="11" fillId="0" borderId="0" xfId="0" applyFont="1" applyBorder="1" applyAlignment="1"/>
    <xf numFmtId="0" fontId="6" fillId="0" borderId="0" xfId="0" applyFont="1" applyBorder="1" applyAlignment="1"/>
    <xf numFmtId="0" fontId="11" fillId="0" borderId="0" xfId="0" applyFont="1" applyBorder="1" applyAlignment="1">
      <alignment vertical="top"/>
    </xf>
    <xf numFmtId="0" fontId="8" fillId="0" borderId="0" xfId="0" applyFont="1" applyBorder="1" applyAlignment="1">
      <alignment vertical="top"/>
    </xf>
    <xf numFmtId="0" fontId="0" fillId="0" borderId="0" xfId="0" applyFont="1" applyBorder="1" applyAlignment="1">
      <alignment vertical="top" shrinkToFit="1"/>
    </xf>
    <xf numFmtId="0" fontId="0" fillId="0" borderId="0" xfId="0" applyFont="1" applyBorder="1" applyAlignment="1">
      <alignment horizontal="left" vertical="top" shrinkToFit="1"/>
    </xf>
    <xf numFmtId="0" fontId="17" fillId="0" borderId="0" xfId="0" applyFont="1" applyBorder="1" applyAlignment="1">
      <alignment horizontal="left" vertical="center"/>
    </xf>
    <xf numFmtId="0" fontId="6" fillId="0" borderId="0" xfId="0" applyFont="1" applyBorder="1" applyAlignment="1">
      <alignment vertical="top"/>
    </xf>
    <xf numFmtId="0" fontId="17" fillId="0" borderId="0" xfId="0" applyFont="1" applyBorder="1" applyAlignment="1"/>
    <xf numFmtId="14" fontId="6" fillId="0" borderId="0" xfId="0" applyNumberFormat="1" applyFont="1" applyBorder="1" applyAlignment="1"/>
    <xf numFmtId="0" fontId="1" fillId="2" borderId="0" xfId="0" applyFont="1" applyFill="1" applyBorder="1" applyAlignment="1">
      <alignment horizontal="left"/>
    </xf>
    <xf numFmtId="0" fontId="1" fillId="2" borderId="0" xfId="0" applyFont="1" applyFill="1" applyBorder="1" applyAlignment="1"/>
    <xf numFmtId="0" fontId="3" fillId="0" borderId="0" xfId="0" applyFont="1" applyBorder="1" applyAlignment="1">
      <alignment horizontal="righ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ccessdata.fda.gov/drugsatfda_docs/label/2019/206494s005,s006lbl.pd"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cessdata.fda.gov/drugsatfda_docs/label/2019/206494s005,s006lbl.pd"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workbookViewId="0">
      <selection activeCell="B36" sqref="B36"/>
    </sheetView>
  </sheetViews>
  <sheetFormatPr defaultRowHeight="15" x14ac:dyDescent="0.25"/>
  <sheetData>
    <row r="1" spans="1:12" x14ac:dyDescent="0.25">
      <c r="A1" s="9" t="s">
        <v>358</v>
      </c>
    </row>
    <row r="2" spans="1:12" x14ac:dyDescent="0.25">
      <c r="A2" t="s">
        <v>359</v>
      </c>
    </row>
    <row r="3" spans="1:12" x14ac:dyDescent="0.25">
      <c r="A3" t="s">
        <v>360</v>
      </c>
    </row>
    <row r="4" spans="1:12" x14ac:dyDescent="0.25">
      <c r="A4" t="s">
        <v>361</v>
      </c>
    </row>
    <row r="6" spans="1:12" x14ac:dyDescent="0.25">
      <c r="A6" s="9" t="s">
        <v>362</v>
      </c>
      <c r="B6" s="9"/>
      <c r="C6" s="9"/>
      <c r="D6" s="9"/>
      <c r="E6" s="9"/>
      <c r="F6" s="9"/>
      <c r="G6" s="9"/>
      <c r="H6" s="9"/>
      <c r="I6" s="9"/>
      <c r="J6" s="9"/>
      <c r="K6" s="9"/>
      <c r="L6" s="9"/>
    </row>
    <row r="7" spans="1:12" x14ac:dyDescent="0.25">
      <c r="B7" t="s">
        <v>363</v>
      </c>
    </row>
    <row r="9" spans="1:12" x14ac:dyDescent="0.25">
      <c r="A9" s="9" t="s">
        <v>364</v>
      </c>
      <c r="B9" s="9"/>
      <c r="C9" s="9"/>
      <c r="D9" s="9"/>
      <c r="E9" s="9"/>
      <c r="F9" s="9"/>
      <c r="G9" s="9"/>
      <c r="H9" s="9"/>
      <c r="I9" s="9"/>
      <c r="J9" s="9"/>
      <c r="K9" s="9"/>
      <c r="L9" s="9"/>
    </row>
    <row r="10" spans="1:12" x14ac:dyDescent="0.25">
      <c r="B10" t="s">
        <v>365</v>
      </c>
    </row>
    <row r="11" spans="1:12" x14ac:dyDescent="0.25">
      <c r="B11" t="s">
        <v>180</v>
      </c>
    </row>
    <row r="12" spans="1:12" x14ac:dyDescent="0.25">
      <c r="B12" t="s">
        <v>181</v>
      </c>
    </row>
    <row r="14" spans="1:12" x14ac:dyDescent="0.25">
      <c r="A14" s="9" t="s">
        <v>182</v>
      </c>
      <c r="B14" s="9"/>
      <c r="C14" s="9"/>
      <c r="D14" s="9"/>
      <c r="E14" s="9"/>
      <c r="F14" s="9"/>
      <c r="G14" s="9"/>
      <c r="H14" s="9"/>
      <c r="I14" s="9"/>
      <c r="J14" s="9"/>
      <c r="K14" s="9"/>
      <c r="L14" s="9"/>
    </row>
    <row r="15" spans="1:12" x14ac:dyDescent="0.25">
      <c r="B15" t="s">
        <v>183</v>
      </c>
    </row>
    <row r="16" spans="1:12" x14ac:dyDescent="0.25">
      <c r="B16" t="s">
        <v>184</v>
      </c>
    </row>
    <row r="17" spans="1:12" x14ac:dyDescent="0.25">
      <c r="B17" t="s">
        <v>185</v>
      </c>
    </row>
    <row r="19" spans="1:12" x14ac:dyDescent="0.25">
      <c r="A19" s="9" t="s">
        <v>186</v>
      </c>
      <c r="B19" s="9"/>
      <c r="C19" s="9"/>
      <c r="D19" s="9"/>
      <c r="E19" s="9"/>
      <c r="F19" s="9"/>
      <c r="G19" s="9"/>
      <c r="H19" s="9"/>
      <c r="I19" s="9"/>
      <c r="J19" s="9"/>
      <c r="K19" s="9"/>
      <c r="L19" s="9"/>
    </row>
    <row r="20" spans="1:12" x14ac:dyDescent="0.25">
      <c r="B20" t="s">
        <v>187</v>
      </c>
      <c r="D20" t="s">
        <v>188</v>
      </c>
    </row>
    <row r="21" spans="1:12" x14ac:dyDescent="0.25">
      <c r="D21" t="s">
        <v>189</v>
      </c>
    </row>
    <row r="23" spans="1:12" x14ac:dyDescent="0.25">
      <c r="B23" t="s">
        <v>190</v>
      </c>
      <c r="D23" t="s">
        <v>191</v>
      </c>
    </row>
    <row r="25" spans="1:12" x14ac:dyDescent="0.25">
      <c r="B25" t="s">
        <v>250</v>
      </c>
      <c r="D25" t="s">
        <v>251</v>
      </c>
    </row>
    <row r="27" spans="1:12" x14ac:dyDescent="0.25">
      <c r="A27" s="9" t="s">
        <v>192</v>
      </c>
      <c r="B27" s="9"/>
      <c r="C27" s="9"/>
      <c r="D27" s="9"/>
      <c r="E27" s="9"/>
      <c r="F27" s="9"/>
      <c r="G27" s="9"/>
      <c r="H27" s="9"/>
      <c r="I27" s="9"/>
      <c r="J27" s="9"/>
      <c r="K27" s="9"/>
      <c r="L27" s="9"/>
    </row>
    <row r="28" spans="1:12" x14ac:dyDescent="0.25">
      <c r="B28" t="s">
        <v>366</v>
      </c>
    </row>
    <row r="30" spans="1:12" x14ac:dyDescent="0.25">
      <c r="A30" s="9" t="s">
        <v>433</v>
      </c>
    </row>
    <row r="31" spans="1:12" x14ac:dyDescent="0.25">
      <c r="B31" t="s">
        <v>434</v>
      </c>
    </row>
    <row r="32" spans="1:12" x14ac:dyDescent="0.25">
      <c r="B32" t="s">
        <v>435</v>
      </c>
    </row>
    <row r="33" spans="2:2" x14ac:dyDescent="0.25">
      <c r="B33" t="s">
        <v>436</v>
      </c>
    </row>
    <row r="34" spans="2:2" x14ac:dyDescent="0.25">
      <c r="B34" t="s">
        <v>437</v>
      </c>
    </row>
    <row r="35" spans="2:2" x14ac:dyDescent="0.25">
      <c r="B35" t="s">
        <v>438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38"/>
  <sheetViews>
    <sheetView workbookViewId="0">
      <selection activeCell="D15" sqref="D1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Meds'!A6</f>
        <v>0</v>
      </c>
      <c r="R2" t="str">
        <f>'Protected - Detail re Meds'!B6</f>
        <v>Azithromycin/Zithromax</v>
      </c>
      <c r="S2" t="str">
        <f>'Protected - Detail re Meds'!C6</f>
        <v>Antibiotics</v>
      </c>
      <c r="T2" t="str">
        <f>'Protected - Detail re Meds'!D6</f>
        <v>Bacterial Infection</v>
      </c>
      <c r="U2" t="str">
        <f>'Protected - Detail re Meds'!E6</f>
        <v>LFTs, Lytes</v>
      </c>
      <c r="V2" t="str">
        <f>'Protected - Detail re Meds'!F6</f>
        <v>Electrolyte imbalances, Cardiac irregularities, Severe diarrhea</v>
      </c>
      <c r="W2">
        <f>'Protected - Detail re Meds'!G6</f>
        <v>0</v>
      </c>
      <c r="X2">
        <f>'Protected - Detail re Meds'!H6</f>
        <v>0</v>
      </c>
      <c r="Y2">
        <f>'Protected - Detail re Meds'!I6</f>
        <v>0</v>
      </c>
      <c r="Z2">
        <f>'Protected - Detail re Meds'!J6</f>
        <v>0</v>
      </c>
      <c r="AA2">
        <f>'Protected - Detail re Meds'!L6</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Azithromycin/Zithromax</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LFTs, Lytes</v>
      </c>
      <c r="F13" s="194"/>
      <c r="G13" s="194"/>
      <c r="H13" s="194"/>
      <c r="I13" s="194"/>
      <c r="J13" s="50"/>
      <c r="K13" s="49"/>
      <c r="L13" s="49"/>
      <c r="M13" s="49"/>
      <c r="N13" s="49"/>
      <c r="O13" s="35"/>
    </row>
    <row r="14" spans="1:27" ht="18.75" x14ac:dyDescent="0.3">
      <c r="A14" s="51"/>
      <c r="B14" s="49"/>
      <c r="C14" s="49" t="s">
        <v>309</v>
      </c>
      <c r="D14" s="49"/>
      <c r="E14" s="204" t="str">
        <f>V2</f>
        <v>Electrolyte imbalances, Cardiac irregularities, Severe diarrhea</v>
      </c>
      <c r="F14" s="204"/>
      <c r="G14" s="204"/>
      <c r="H14" s="204"/>
      <c r="I14" s="204"/>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5"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AA38"/>
  <sheetViews>
    <sheetView workbookViewId="0">
      <selection activeCell="L14" sqref="L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Meds'!A97</f>
        <v>0</v>
      </c>
      <c r="R2" t="str">
        <f>'Protected - Detail re Meds'!B97</f>
        <v>Iron Sucrose/Venofer</v>
      </c>
      <c r="S2" t="str">
        <f>'Protected - Detail re Meds'!C97</f>
        <v>Iron supplement</v>
      </c>
      <c r="T2" t="str">
        <f>'Protected - Detail re Meds'!D97</f>
        <v>Iron deficiency</v>
      </c>
      <c r="U2" t="str">
        <f>'Protected - Detail re Meds'!E97</f>
        <v>BMP, Ferritin, Iron</v>
      </c>
      <c r="V2" t="str">
        <f>'Protected - Detail re Meds'!F97</f>
        <v>Too rapid infusion= hypotension, Tachycardia, VS, hypersensitivity reaction, abdominal pain</v>
      </c>
      <c r="W2" t="str">
        <f>'Protected - Detail re Meds'!G97</f>
        <v>X</v>
      </c>
      <c r="X2" t="str">
        <f>'Protected - Detail re Meds'!H97</f>
        <v>X</v>
      </c>
      <c r="Y2">
        <f>'Protected - Detail re Meds'!I97</f>
        <v>0</v>
      </c>
      <c r="Z2">
        <f>'Protected - Detail re Meds'!J97</f>
        <v>0</v>
      </c>
      <c r="AA2">
        <f>'Protected - Detail re Meds'!L97</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Iron Sucrose/Venofer</v>
      </c>
      <c r="C6" s="219"/>
      <c r="D6" s="219"/>
      <c r="E6" s="75"/>
      <c r="F6" s="47" t="s">
        <v>293</v>
      </c>
      <c r="G6" s="74" t="str">
        <f>IF(Q2=0,"n/a",Q2)</f>
        <v>n/a</v>
      </c>
      <c r="H6" s="34"/>
      <c r="I6" s="34"/>
      <c r="J6" s="48"/>
      <c r="K6" s="34"/>
      <c r="L6" s="34"/>
      <c r="M6" s="34"/>
      <c r="N6" s="34"/>
      <c r="O6" s="34"/>
    </row>
    <row r="7" spans="1:27" ht="36.75" customHeight="1" x14ac:dyDescent="0.3">
      <c r="A7" s="46" t="s">
        <v>292</v>
      </c>
      <c r="B7" s="226" t="str">
        <f>S2</f>
        <v>Iron supplement</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Iron deficiency</v>
      </c>
      <c r="F12" s="217"/>
      <c r="G12" s="217"/>
      <c r="H12" s="217"/>
      <c r="I12" s="217"/>
      <c r="J12" s="50"/>
      <c r="K12" s="49"/>
      <c r="L12" s="49"/>
      <c r="M12" s="49"/>
      <c r="N12" s="49"/>
      <c r="O12" s="35"/>
    </row>
    <row r="13" spans="1:27" ht="18.75" x14ac:dyDescent="0.3">
      <c r="A13" s="51"/>
      <c r="B13" s="49"/>
      <c r="C13" s="49" t="s">
        <v>296</v>
      </c>
      <c r="D13" s="49"/>
      <c r="E13" s="205" t="str">
        <f>U2</f>
        <v>BMP, Ferritin, Iron</v>
      </c>
      <c r="F13" s="205"/>
      <c r="G13" s="205"/>
      <c r="H13" s="205"/>
      <c r="I13" s="194"/>
      <c r="J13" s="50"/>
      <c r="K13" s="49"/>
      <c r="L13" s="49"/>
      <c r="M13" s="49"/>
      <c r="N13" s="49"/>
      <c r="O13" s="35"/>
    </row>
    <row r="14" spans="1:27" ht="108.75" customHeight="1" x14ac:dyDescent="0.3">
      <c r="A14" s="51"/>
      <c r="B14" s="49"/>
      <c r="C14" s="49" t="s">
        <v>309</v>
      </c>
      <c r="D14" s="49"/>
      <c r="E14" s="216" t="str">
        <f>V2</f>
        <v>Too rapid infusion= hypotension, Tachycardia, VS, hypersensitivity reaction, abdominal pain</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1:AA38"/>
  <sheetViews>
    <sheetView workbookViewId="0">
      <selection activeCell="A29" sqref="A2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Meds'!A98</f>
        <v>1</v>
      </c>
      <c r="R2" t="str">
        <f>'Protected - Detail re Meds'!B98</f>
        <v>ON HOLD - NOT APPROVED - IV IG/Gammamune, Gammunex</v>
      </c>
      <c r="S2" t="str">
        <f>'Protected - Detail re Meds'!C98</f>
        <v>Immunoglobulin</v>
      </c>
      <c r="T2" t="str">
        <f>'Protected - Detail re Meds'!D98</f>
        <v>Wide range of infectious, autoimmune and immunosuppressive disorders</v>
      </c>
      <c r="U2" t="str">
        <f>'Protected - Detail re Meds'!E98</f>
        <v>BUN, Cr, Lytes, CBC ċ diff</v>
      </c>
      <c r="V2" t="str">
        <f>'Protected - Detail re Meds'!F98</f>
        <v>Titrated Rate=4-5° infusion, Too rapid=hypotension, VS continuously, Thrombotic events, Encourage hydration, At least 3 doses in clinic before home</v>
      </c>
      <c r="W2">
        <f>'Protected - Detail re Meds'!G98</f>
        <v>0</v>
      </c>
      <c r="X2">
        <f>'Protected - Detail re Meds'!H98</f>
        <v>0</v>
      </c>
      <c r="Y2">
        <f>'Protected - Detail re Meds'!I98</f>
        <v>0</v>
      </c>
      <c r="Z2">
        <f>'Protected - Detail re Meds'!J98</f>
        <v>0</v>
      </c>
      <c r="AA2" t="str">
        <f>'Protected - Detail re Meds'!L98</f>
        <v>Immune Globulin</v>
      </c>
    </row>
    <row r="3" spans="1:27" ht="21" x14ac:dyDescent="0.35">
      <c r="A3" s="113" t="s">
        <v>432</v>
      </c>
      <c r="B3" s="77"/>
      <c r="C3" s="77"/>
      <c r="D3" s="77"/>
      <c r="E3" s="77"/>
      <c r="F3" s="77"/>
      <c r="G3" s="77"/>
      <c r="H3" s="77"/>
      <c r="I3" s="77"/>
      <c r="J3" s="78"/>
      <c r="K3" s="77"/>
      <c r="L3" s="77"/>
      <c r="M3" s="77"/>
      <c r="N3" s="77"/>
      <c r="O3" s="37"/>
    </row>
    <row r="4" spans="1:27" ht="21" x14ac:dyDescent="0.35">
      <c r="A4" s="114" t="s">
        <v>439</v>
      </c>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ON HOLD - NOT APPROVED - IV IG/Gammamune, Gammunex</v>
      </c>
      <c r="C6" s="219"/>
      <c r="D6" s="219"/>
      <c r="E6" s="75"/>
      <c r="F6" s="47" t="s">
        <v>293</v>
      </c>
      <c r="G6" s="74">
        <f>IF(Q2=0,"n/a",Q2)</f>
        <v>1</v>
      </c>
      <c r="H6" s="34"/>
      <c r="I6" s="34"/>
      <c r="J6" s="48"/>
      <c r="K6" s="34"/>
      <c r="L6" s="34"/>
      <c r="M6" s="34"/>
      <c r="N6" s="34"/>
      <c r="O6" s="34"/>
    </row>
    <row r="7" spans="1:27" ht="36.75" customHeight="1" x14ac:dyDescent="0.3">
      <c r="A7" s="46" t="s">
        <v>292</v>
      </c>
      <c r="B7" s="226" t="str">
        <f>S2</f>
        <v>Immunoglobulin</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113"/>
      <c r="C9" s="39"/>
      <c r="D9" s="65"/>
      <c r="E9" s="65"/>
      <c r="F9" s="65"/>
      <c r="G9" s="49"/>
      <c r="H9" s="49"/>
      <c r="I9" s="49"/>
      <c r="J9" s="50"/>
      <c r="K9" s="49"/>
      <c r="L9" s="49"/>
      <c r="M9" s="49"/>
      <c r="N9" s="49"/>
      <c r="O9" s="35"/>
    </row>
    <row r="10" spans="1:27" ht="18.75" x14ac:dyDescent="0.3">
      <c r="A10" s="51"/>
      <c r="B10" s="114"/>
      <c r="C10" s="63"/>
      <c r="D10" s="65"/>
      <c r="E10" s="65"/>
      <c r="F10" s="65"/>
      <c r="G10" s="49"/>
      <c r="H10" s="49"/>
      <c r="I10" s="49"/>
      <c r="J10" s="50"/>
      <c r="K10" s="49"/>
      <c r="L10" s="49"/>
      <c r="M10" s="49"/>
      <c r="N10" s="49"/>
      <c r="O10" s="35"/>
    </row>
    <row r="11" spans="1:27" ht="18.75" x14ac:dyDescent="0.3">
      <c r="A11" s="51"/>
      <c r="B11" s="114"/>
      <c r="C11" s="63"/>
      <c r="D11" s="65"/>
      <c r="E11" s="65"/>
      <c r="F11" s="65"/>
      <c r="G11" s="49"/>
      <c r="H11" s="49"/>
      <c r="I11" s="49"/>
      <c r="J11" s="50"/>
      <c r="K11" s="49"/>
      <c r="L11" s="49"/>
      <c r="M11" s="49"/>
      <c r="N11" s="49"/>
      <c r="O11" s="35"/>
    </row>
    <row r="12" spans="1:27" ht="60.75" customHeight="1" x14ac:dyDescent="0.3">
      <c r="A12" s="51"/>
      <c r="B12" s="49"/>
      <c r="C12" s="49" t="s">
        <v>295</v>
      </c>
      <c r="D12" s="49"/>
      <c r="E12" s="217" t="str">
        <f>T2</f>
        <v>Wide range of infectious, autoimmune and immunosuppressive disorders</v>
      </c>
      <c r="F12" s="217"/>
      <c r="G12" s="217"/>
      <c r="H12" s="217"/>
      <c r="I12" s="217"/>
      <c r="J12" s="50"/>
      <c r="K12" s="49"/>
      <c r="L12" s="49"/>
      <c r="M12" s="49"/>
      <c r="N12" s="49"/>
      <c r="O12" s="35"/>
    </row>
    <row r="13" spans="1:27" ht="18.75" x14ac:dyDescent="0.3">
      <c r="A13" s="51"/>
      <c r="B13" s="49"/>
      <c r="C13" s="49" t="s">
        <v>296</v>
      </c>
      <c r="D13" s="49"/>
      <c r="E13" s="205" t="str">
        <f>U2</f>
        <v>BUN, Cr, Lytes, CBC ċ diff</v>
      </c>
      <c r="F13" s="205"/>
      <c r="G13" s="205"/>
      <c r="H13" s="205"/>
      <c r="I13" s="194"/>
      <c r="J13" s="50"/>
      <c r="K13" s="49"/>
      <c r="L13" s="49"/>
      <c r="M13" s="49"/>
      <c r="N13" s="49"/>
      <c r="O13" s="35"/>
    </row>
    <row r="14" spans="1:27" ht="108.75" customHeight="1" x14ac:dyDescent="0.3">
      <c r="A14" s="51"/>
      <c r="B14" s="49"/>
      <c r="C14" s="49" t="s">
        <v>309</v>
      </c>
      <c r="D14" s="49"/>
      <c r="E14" s="216" t="str">
        <f>V2</f>
        <v>Titrated Rate=4-5° infusion, Too rapid=hypotension, VS continuously, Thrombotic events, Encourage hydration, At least 3 doses in clinic before home</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Immune Globulin</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2"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A1:AA38"/>
  <sheetViews>
    <sheetView workbookViewId="0">
      <selection activeCell="C31" sqref="C3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Meds'!A99</f>
        <v>1</v>
      </c>
      <c r="R2" t="str">
        <f>'Protected - Detail re Meds'!B99</f>
        <v>Milrinone/Primacor</v>
      </c>
      <c r="S2" t="str">
        <f>'Protected - Detail re Meds'!C99</f>
        <v>Inotropic</v>
      </c>
      <c r="T2" t="str">
        <f>'Protected - Detail re Meds'!D99</f>
        <v>Advanced heart disease - palliation, organ transplant waiting list</v>
      </c>
      <c r="U2" t="str">
        <f>'Protected - Detail re Meds'!E99</f>
        <v>CMP, Mg, PO4, LFTs</v>
      </c>
      <c r="V2" t="str">
        <f>'Protected - Detail re Meds'!F99</f>
        <v>Advance Directives/ Responsible caregiver required; given as continuous infusion; back up pump required. Parameters from MD for BP, HR and weights. Monitor BP including orthostatic BP, urinary output, fluid and electrolyte changes, dyspnea and ↑ fatigue, Arrythmias, Tachycardia. Reduce rate or stop infusion for significant drop in BP and notify MD immediately.</v>
      </c>
      <c r="W2" t="str">
        <f>'Protected - Detail re Meds'!G99</f>
        <v>X</v>
      </c>
      <c r="X2" t="str">
        <f>'Protected - Detail re Meds'!H99</f>
        <v>X</v>
      </c>
      <c r="Y2">
        <f>'Protected - Detail re Meds'!I99</f>
        <v>0</v>
      </c>
      <c r="Z2">
        <f>'Protected - Detail re Meds'!J99</f>
        <v>0</v>
      </c>
      <c r="AA2" t="str">
        <f>'Protected - Detail re Meds'!L99</f>
        <v>Med Inotropic</v>
      </c>
    </row>
    <row r="3" spans="1:27" ht="21" x14ac:dyDescent="0.35">
      <c r="A3" s="113" t="s">
        <v>432</v>
      </c>
      <c r="B3" s="113"/>
      <c r="C3" s="77"/>
      <c r="D3" s="77"/>
      <c r="E3" s="77"/>
      <c r="F3" s="77"/>
      <c r="G3" s="77"/>
      <c r="H3" s="77"/>
      <c r="I3" s="77"/>
      <c r="J3" s="78"/>
      <c r="K3" s="77"/>
      <c r="L3" s="77"/>
      <c r="M3" s="77"/>
      <c r="N3" s="77"/>
      <c r="O3" s="37"/>
    </row>
    <row r="4" spans="1:27" ht="21" x14ac:dyDescent="0.35">
      <c r="A4" s="114" t="s">
        <v>439</v>
      </c>
      <c r="B4" s="114"/>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37.5" customHeight="1" x14ac:dyDescent="0.3">
      <c r="A6" s="46" t="s">
        <v>294</v>
      </c>
      <c r="B6" s="219" t="str">
        <f>R2</f>
        <v>Milrinone/Primacor</v>
      </c>
      <c r="C6" s="219"/>
      <c r="D6" s="219"/>
      <c r="E6" s="75"/>
      <c r="F6" s="47" t="s">
        <v>293</v>
      </c>
      <c r="G6" s="74">
        <f>IF(Q2=0,"n/a",Q2)</f>
        <v>1</v>
      </c>
      <c r="H6" s="34"/>
      <c r="I6" s="34"/>
      <c r="J6" s="48"/>
      <c r="K6" s="34"/>
      <c r="L6" s="34"/>
      <c r="M6" s="34"/>
      <c r="N6" s="34"/>
      <c r="O6" s="34"/>
    </row>
    <row r="7" spans="1:27" ht="36.75" customHeight="1" x14ac:dyDescent="0.3">
      <c r="A7" s="46" t="s">
        <v>292</v>
      </c>
      <c r="B7" s="226" t="str">
        <f>S2</f>
        <v>Inotropic</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Advanced heart disease - palliation, organ transplant waiting list</v>
      </c>
      <c r="F10" s="217"/>
      <c r="G10" s="217"/>
      <c r="H10" s="217"/>
      <c r="I10" s="217"/>
      <c r="J10" s="50"/>
      <c r="K10" s="49"/>
      <c r="L10" s="49"/>
      <c r="M10" s="49"/>
      <c r="N10" s="49"/>
      <c r="O10" s="35"/>
    </row>
    <row r="11" spans="1:27" ht="18.75" x14ac:dyDescent="0.3">
      <c r="A11" s="51"/>
      <c r="B11" s="49"/>
      <c r="C11" s="49" t="s">
        <v>296</v>
      </c>
      <c r="D11" s="49"/>
      <c r="E11" s="205" t="str">
        <f>U2</f>
        <v>CMP, Mg, PO4, LFTs</v>
      </c>
      <c r="F11" s="205"/>
      <c r="G11" s="205"/>
      <c r="H11" s="205"/>
      <c r="I11" s="194"/>
      <c r="J11" s="50"/>
      <c r="K11" s="49"/>
      <c r="L11" s="49"/>
      <c r="M11" s="49"/>
      <c r="N11" s="49"/>
      <c r="O11" s="35"/>
    </row>
    <row r="12" spans="1:27" ht="186" customHeight="1" x14ac:dyDescent="0.3">
      <c r="A12" s="51"/>
      <c r="B12" s="49"/>
      <c r="C12" s="49" t="s">
        <v>309</v>
      </c>
      <c r="D12" s="49"/>
      <c r="E12" s="216" t="str">
        <f>V2</f>
        <v>Advance Directives/ Responsible caregiver required; given as continuous infusion; back up pump required. Parameters from MD for BP, HR and weights. Monitor BP including orthostatic BP, urinary output, fluid and electrolyte changes, dyspnea and ↑ fatigue, Arrythmias, Tachycardia. Reduce rate or stop infusion for significant drop in BP and notify MD immediately.</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Y</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Med Inotropic</v>
      </c>
      <c r="F21" s="205"/>
      <c r="G21" s="205"/>
      <c r="H21" s="205"/>
      <c r="I21" s="49"/>
      <c r="J21" s="50"/>
      <c r="K21" s="49"/>
      <c r="L21" s="49"/>
      <c r="M21" s="49"/>
      <c r="N21" s="49"/>
      <c r="O21" s="35"/>
    </row>
    <row r="22" spans="1:15" ht="18.75" x14ac:dyDescent="0.3">
      <c r="A22" s="51"/>
      <c r="B22" s="49"/>
      <c r="C22" s="49"/>
      <c r="D22" s="49"/>
      <c r="E22" s="47"/>
      <c r="F22" s="47"/>
      <c r="G22" s="47"/>
      <c r="H22" s="47"/>
      <c r="I22" s="49"/>
      <c r="J22" s="50"/>
      <c r="K22" s="49"/>
      <c r="L22" s="49"/>
      <c r="M22" s="49"/>
      <c r="N22" s="49"/>
      <c r="O22" s="35"/>
    </row>
    <row r="23" spans="1:15" ht="18.75" x14ac:dyDescent="0.3">
      <c r="A23" s="89" t="s">
        <v>409</v>
      </c>
      <c r="B23" s="49"/>
      <c r="C23" s="49"/>
      <c r="D23" s="49"/>
      <c r="E23" s="47"/>
      <c r="F23" s="47"/>
      <c r="G23" s="47"/>
      <c r="H23" s="47"/>
      <c r="I23" s="49"/>
      <c r="J23" s="50"/>
      <c r="K23" s="49"/>
      <c r="L23" s="49"/>
      <c r="M23" s="49"/>
      <c r="N23" s="49"/>
      <c r="O23" s="35"/>
    </row>
    <row r="24" spans="1:15" ht="18.75" x14ac:dyDescent="0.3">
      <c r="A24" s="89" t="s">
        <v>410</v>
      </c>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1:H21"/>
    <mergeCell ref="A1:J1"/>
    <mergeCell ref="A2:J2"/>
    <mergeCell ref="B6:D6"/>
    <mergeCell ref="B7:D7"/>
    <mergeCell ref="E10:I10"/>
    <mergeCell ref="E11:I11"/>
    <mergeCell ref="E12:I12"/>
    <mergeCell ref="F19:H19"/>
  </mergeCells>
  <printOptions horizontalCentered="1" verticalCentered="1"/>
  <pageMargins left="0.7" right="0.7" top="0.75" bottom="0.75" header="0.3" footer="0.3"/>
  <pageSetup scale="74"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pageSetUpPr fitToPage="1"/>
  </sheetPr>
  <dimension ref="A1:AA36"/>
  <sheetViews>
    <sheetView workbookViewId="0">
      <selection activeCell="C9" sqref="C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Meds'!A100</f>
        <v>0</v>
      </c>
      <c r="R2" t="str">
        <f>'Protected - Detail re Meds'!B100</f>
        <v>Octreotide Acetate/Sandostatin</v>
      </c>
      <c r="S2" t="str">
        <f>'Protected - Detail re Meds'!C100</f>
        <v>Somatostatin analog</v>
      </c>
      <c r="T2" t="str">
        <f>'Protected - Detail re Meds'!D100</f>
        <v>Acromegaly, pituitary tumors, Antidiarrheal</v>
      </c>
      <c r="U2" t="str">
        <f>'Protected - Detail re Meds'!E100</f>
        <v>BMP, IGF-1 levels, Pancreatic Enzymes</v>
      </c>
      <c r="V2" t="str">
        <f>'Protected - Detail re Meds'!F100</f>
        <v>IV use for limited time, switch to SC, Hypo and Hyperglycemia, Arrythmias, Bradychardia, monitor fluids and Electrolytes, gallbladder disease</v>
      </c>
      <c r="W2">
        <f>'Protected - Detail re Meds'!G100</f>
        <v>0</v>
      </c>
      <c r="X2">
        <f>'Protected - Detail re Meds'!H100</f>
        <v>0</v>
      </c>
      <c r="Y2">
        <f>'Protected - Detail re Meds'!I100</f>
        <v>0</v>
      </c>
      <c r="Z2">
        <f>'Protected - Detail re Meds'!J100</f>
        <v>0</v>
      </c>
      <c r="AA2">
        <f>'Protected - Detail re Meds'!L100</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Octreotide Acetate/Sandostatin</v>
      </c>
      <c r="C6" s="219"/>
      <c r="D6" s="219"/>
      <c r="E6" s="75"/>
      <c r="F6" s="47" t="s">
        <v>293</v>
      </c>
      <c r="G6" s="74" t="str">
        <f>IF(Q2=0,"n/a",Q2)</f>
        <v>n/a</v>
      </c>
      <c r="H6" s="34"/>
      <c r="I6" s="34"/>
      <c r="J6" s="48"/>
      <c r="K6" s="34"/>
      <c r="L6" s="34"/>
      <c r="M6" s="34"/>
      <c r="N6" s="34"/>
      <c r="O6" s="34"/>
    </row>
    <row r="7" spans="1:27" ht="36.75" customHeight="1" x14ac:dyDescent="0.3">
      <c r="A7" s="46" t="s">
        <v>292</v>
      </c>
      <c r="B7" s="226" t="str">
        <f>S2</f>
        <v>Somatostatin analog</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Acromegaly, pituitary tumors, Antidiarrheal</v>
      </c>
      <c r="F10" s="217"/>
      <c r="G10" s="217"/>
      <c r="H10" s="217"/>
      <c r="I10" s="217"/>
      <c r="J10" s="50"/>
      <c r="K10" s="49"/>
      <c r="L10" s="49"/>
      <c r="M10" s="49"/>
      <c r="N10" s="49"/>
      <c r="O10" s="35"/>
    </row>
    <row r="11" spans="1:27" ht="39.75" customHeight="1" x14ac:dyDescent="0.3">
      <c r="A11" s="51"/>
      <c r="B11" s="49"/>
      <c r="C11" s="49" t="s">
        <v>296</v>
      </c>
      <c r="D11" s="49"/>
      <c r="E11" s="217" t="str">
        <f>U2</f>
        <v>BMP, IGF-1 levels, Pancreatic Enzymes</v>
      </c>
      <c r="F11" s="217"/>
      <c r="G11" s="217"/>
      <c r="H11" s="217"/>
      <c r="I11" s="218"/>
      <c r="J11" s="50"/>
      <c r="K11" s="49"/>
      <c r="L11" s="49"/>
      <c r="M11" s="49"/>
      <c r="N11" s="49"/>
      <c r="O11" s="35"/>
    </row>
    <row r="12" spans="1:27" ht="84.75" customHeight="1" x14ac:dyDescent="0.3">
      <c r="A12" s="51"/>
      <c r="B12" s="49"/>
      <c r="C12" s="49" t="s">
        <v>309</v>
      </c>
      <c r="D12" s="49"/>
      <c r="E12" s="216" t="str">
        <f>V2</f>
        <v>IV use for limited time, switch to SC, Hypo and Hyperglycemia, Arrythmias, Bradychardia, monitor fluids and Electrolytes, gallbladder disease</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Y</v>
      </c>
      <c r="F16" s="49"/>
      <c r="G16" s="49"/>
      <c r="H16" s="49"/>
      <c r="I16" s="49"/>
      <c r="J16" s="50"/>
      <c r="K16" s="49"/>
      <c r="L16" s="49"/>
      <c r="M16" s="49"/>
      <c r="N16" s="49"/>
      <c r="O16" s="35"/>
    </row>
    <row r="17" spans="1:15" ht="18.75" x14ac:dyDescent="0.3">
      <c r="A17" s="51"/>
      <c r="B17" s="49"/>
      <c r="C17" s="49" t="s">
        <v>299</v>
      </c>
      <c r="D17" s="49"/>
      <c r="E17" s="36" t="str">
        <f>IF(X2=0,"N","Y")</f>
        <v>N</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n/a</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pageSetUpPr fitToPage="1"/>
  </sheetPr>
  <dimension ref="A1:AA36"/>
  <sheetViews>
    <sheetView workbookViewId="0">
      <selection activeCell="Q2" sqref="Q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Meds'!A101</f>
        <v>1</v>
      </c>
      <c r="R2" t="str">
        <f>'Protected - Detail re Meds'!B101</f>
        <v>Alpha 1 Proteinase Inhibitor/Prolastin</v>
      </c>
      <c r="S2" t="str">
        <f>'Protected - Detail re Meds'!C101</f>
        <v>Proteinase inhibitor</v>
      </c>
      <c r="T2" t="str">
        <f>'Protected - Detail re Meds'!D101</f>
        <v>AAT Deficiency</v>
      </c>
      <c r="U2" t="str">
        <f>'Protected - Detail re Meds'!E101</f>
        <v>Alpha P1 serum level</v>
      </c>
      <c r="V2" t="str">
        <f>'Protected - Detail re Meds'!F101</f>
        <v>Primary infusion requires filter; Severe Hypersensitivity reaction, Risk of infective agents, VS, Observe throughout infusion, Assess lung sounds and rate of respirations before each infusion</v>
      </c>
      <c r="W2" t="str">
        <f>'Protected - Detail re Meds'!G101</f>
        <v>X</v>
      </c>
      <c r="X2">
        <f>'Protected - Detail re Meds'!H101</f>
        <v>0</v>
      </c>
      <c r="Y2">
        <f>'Protected - Detail re Meds'!I101</f>
        <v>0</v>
      </c>
      <c r="Z2">
        <f>'Protected - Detail re Meds'!J101</f>
        <v>0</v>
      </c>
      <c r="AA2">
        <f>'Protected - Detail re Meds'!L101</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Alpha 1 Proteinase Inhibitor/Prolastin</v>
      </c>
      <c r="C6" s="219"/>
      <c r="D6" s="219"/>
      <c r="E6" s="75"/>
      <c r="F6" s="47" t="s">
        <v>293</v>
      </c>
      <c r="G6" s="74">
        <f>IF(Q2=0,"n/a",Q2)</f>
        <v>1</v>
      </c>
      <c r="H6" s="34"/>
      <c r="I6" s="34"/>
      <c r="J6" s="48"/>
      <c r="K6" s="34"/>
      <c r="L6" s="34"/>
      <c r="M6" s="34"/>
      <c r="N6" s="34"/>
      <c r="O6" s="34"/>
    </row>
    <row r="7" spans="1:27" ht="36.75" customHeight="1" x14ac:dyDescent="0.3">
      <c r="A7" s="46" t="s">
        <v>292</v>
      </c>
      <c r="B7" s="226" t="str">
        <f>S2</f>
        <v>Proteinase inhibitor</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AAT Deficiency</v>
      </c>
      <c r="F10" s="217"/>
      <c r="G10" s="217"/>
      <c r="H10" s="217"/>
      <c r="I10" s="217"/>
      <c r="J10" s="50"/>
      <c r="K10" s="49"/>
      <c r="L10" s="49"/>
      <c r="M10" s="49"/>
      <c r="N10" s="49"/>
      <c r="O10" s="35"/>
    </row>
    <row r="11" spans="1:27" ht="39.75" customHeight="1" x14ac:dyDescent="0.3">
      <c r="A11" s="51"/>
      <c r="B11" s="49"/>
      <c r="C11" s="49" t="s">
        <v>296</v>
      </c>
      <c r="D11" s="49"/>
      <c r="E11" s="217" t="str">
        <f>U2</f>
        <v>Alpha P1 serum level</v>
      </c>
      <c r="F11" s="217"/>
      <c r="G11" s="217"/>
      <c r="H11" s="217"/>
      <c r="I11" s="218"/>
      <c r="J11" s="50"/>
      <c r="K11" s="49"/>
      <c r="L11" s="49"/>
      <c r="M11" s="49"/>
      <c r="N11" s="49"/>
      <c r="O11" s="35"/>
    </row>
    <row r="12" spans="1:27" ht="93" customHeight="1" x14ac:dyDescent="0.3">
      <c r="A12" s="51"/>
      <c r="B12" s="49"/>
      <c r="C12" s="49" t="s">
        <v>309</v>
      </c>
      <c r="D12" s="49"/>
      <c r="E12" s="216" t="str">
        <f>V2</f>
        <v>Primary infusion requires filter; Severe Hypersensitivity reaction, Risk of infective agents, VS, Observe throughout infusion, Assess lung sounds and rate of respirations before each infusion</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N</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n/a</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AA36"/>
  <sheetViews>
    <sheetView workbookViewId="0">
      <selection activeCell="B6" sqref="B6:D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96"/>
      <c r="L1" s="96"/>
      <c r="M1" s="96"/>
      <c r="N1" s="96"/>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96"/>
      <c r="L2" s="96"/>
      <c r="M2" s="96"/>
      <c r="N2" s="96"/>
      <c r="O2" s="37"/>
      <c r="Q2">
        <f>'Protected - Detail re Meds'!A102</f>
        <v>0</v>
      </c>
      <c r="R2" t="str">
        <f>'Protected - Detail re Meds'!B102</f>
        <v>Esomeprazole Sodium/Nexium IV</v>
      </c>
      <c r="S2" t="str">
        <f>'Protected - Detail re Meds'!C102</f>
        <v>Proton Pump inhibitor</v>
      </c>
      <c r="T2" t="str">
        <f>'Protected - Detail re Meds'!D102</f>
        <v>GERD (Short-term, 10days); Erosive esophagitis</v>
      </c>
      <c r="U2" t="str">
        <f>'Protected - Detail re Meds'!E102</f>
        <v>Magnesium</v>
      </c>
      <c r="V2" t="str">
        <f>'Protected - Detail re Meds'!F102</f>
        <v xml:space="preserve">Use reconstituted solution within 12 hours, if mixed D5W only 6 hours; May be an additive to hydration or TPN;  IV Push over 3 minutes;  Prolonged use may cause low magnesium; Adverse effects: headache, dizziness, hypotension, N/V, inflammation or induration at infusion site.  </v>
      </c>
      <c r="W2">
        <f>'Protected - Detail re Meds'!G102</f>
        <v>0</v>
      </c>
      <c r="X2" t="str">
        <f>'Protected - Detail re Meds'!H102</f>
        <v>X if TPN</v>
      </c>
      <c r="Y2" t="str">
        <f>'Protected - Detail re Meds'!I102</f>
        <v>X</v>
      </c>
      <c r="Z2">
        <f>'Protected - Detail re Meds'!J102</f>
        <v>0</v>
      </c>
      <c r="AA2">
        <f>'Protected - Detail re Meds'!L102</f>
        <v>0</v>
      </c>
    </row>
    <row r="3" spans="1:27" ht="21" x14ac:dyDescent="0.35">
      <c r="A3" s="95"/>
      <c r="B3" s="96"/>
      <c r="C3" s="96"/>
      <c r="D3" s="96"/>
      <c r="E3" s="96"/>
      <c r="F3" s="96"/>
      <c r="G3" s="96"/>
      <c r="H3" s="96"/>
      <c r="I3" s="96"/>
      <c r="J3" s="97"/>
      <c r="K3" s="96"/>
      <c r="L3" s="96"/>
      <c r="M3" s="96"/>
      <c r="N3" s="96"/>
      <c r="O3" s="37"/>
    </row>
    <row r="4" spans="1:27" ht="21" x14ac:dyDescent="0.35">
      <c r="A4" s="95"/>
      <c r="B4" s="96"/>
      <c r="C4" s="96"/>
      <c r="D4" s="96"/>
      <c r="E4" s="96"/>
      <c r="F4" s="96"/>
      <c r="G4" s="96"/>
      <c r="H4" s="96"/>
      <c r="I4" s="96"/>
      <c r="J4" s="97"/>
      <c r="K4" s="96"/>
      <c r="L4" s="96"/>
      <c r="M4" s="96"/>
      <c r="N4" s="96"/>
      <c r="O4" s="37"/>
    </row>
    <row r="5" spans="1:27" ht="18.75" x14ac:dyDescent="0.3">
      <c r="A5" s="44"/>
      <c r="B5" s="94"/>
      <c r="C5" s="94"/>
      <c r="D5" s="94"/>
      <c r="E5" s="94"/>
      <c r="F5" s="94"/>
      <c r="G5" s="94"/>
      <c r="H5" s="94"/>
      <c r="I5" s="94"/>
      <c r="J5" s="45"/>
      <c r="K5" s="94"/>
      <c r="L5" s="94"/>
      <c r="M5" s="94"/>
      <c r="N5" s="94"/>
      <c r="O5" s="32"/>
    </row>
    <row r="6" spans="1:27" ht="37.5" customHeight="1" x14ac:dyDescent="0.3">
      <c r="A6" s="46" t="s">
        <v>294</v>
      </c>
      <c r="B6" s="219" t="str">
        <f>R2</f>
        <v>Esomeprazole Sodium/Nexium IV</v>
      </c>
      <c r="C6" s="219"/>
      <c r="D6" s="219"/>
      <c r="E6" s="94"/>
      <c r="F6" s="47" t="s">
        <v>293</v>
      </c>
      <c r="G6" s="93" t="str">
        <f>IF(Q2=0,"n/a",Q2)</f>
        <v>n/a</v>
      </c>
      <c r="H6" s="34"/>
      <c r="I6" s="34"/>
      <c r="J6" s="48"/>
      <c r="K6" s="34"/>
      <c r="L6" s="34"/>
      <c r="M6" s="34"/>
      <c r="N6" s="34"/>
      <c r="O6" s="34"/>
    </row>
    <row r="7" spans="1:27" ht="36.75" customHeight="1" x14ac:dyDescent="0.3">
      <c r="A7" s="46" t="s">
        <v>292</v>
      </c>
      <c r="B7" s="226" t="str">
        <f>S2</f>
        <v>Proton Pump inhibitor</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GERD (Short-term, 10days); Erosive esophagitis</v>
      </c>
      <c r="F10" s="217"/>
      <c r="G10" s="217"/>
      <c r="H10" s="217"/>
      <c r="I10" s="217"/>
      <c r="J10" s="50"/>
      <c r="K10" s="49"/>
      <c r="L10" s="49"/>
      <c r="M10" s="49"/>
      <c r="N10" s="49"/>
      <c r="O10" s="35"/>
    </row>
    <row r="11" spans="1:27" ht="39.75" customHeight="1" x14ac:dyDescent="0.3">
      <c r="A11" s="51"/>
      <c r="B11" s="49"/>
      <c r="C11" s="49" t="s">
        <v>296</v>
      </c>
      <c r="D11" s="49"/>
      <c r="E11" s="217" t="str">
        <f>U2</f>
        <v>Magnesium</v>
      </c>
      <c r="F11" s="217"/>
      <c r="G11" s="217"/>
      <c r="H11" s="217"/>
      <c r="I11" s="218"/>
      <c r="J11" s="50"/>
      <c r="K11" s="49"/>
      <c r="L11" s="49"/>
      <c r="M11" s="49"/>
      <c r="N11" s="49"/>
      <c r="O11" s="35"/>
    </row>
    <row r="12" spans="1:27" ht="141.75" customHeight="1" x14ac:dyDescent="0.3">
      <c r="A12" s="51"/>
      <c r="B12" s="49"/>
      <c r="C12" s="49" t="s">
        <v>309</v>
      </c>
      <c r="D12" s="49"/>
      <c r="E12" s="216" t="str">
        <f>V2</f>
        <v xml:space="preserve">Use reconstituted solution within 12 hours, if mixed D5W only 6 hours; May be an additive to hydration or TPN;  IV Push over 3 minutes;  Prolonged use may cause low magnesium; Adverse effects: headache, dizziness, hypotension, N/V, inflammation or induration at infusion site.  </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Y</v>
      </c>
      <c r="F16" s="49"/>
      <c r="G16" s="49"/>
      <c r="H16" s="49"/>
      <c r="I16" s="49"/>
      <c r="J16" s="50"/>
      <c r="K16" s="49"/>
      <c r="L16" s="49"/>
      <c r="M16" s="49"/>
      <c r="N16" s="49"/>
      <c r="O16" s="35"/>
    </row>
    <row r="17" spans="1:15" ht="18.75" x14ac:dyDescent="0.3">
      <c r="A17" s="51"/>
      <c r="B17" s="49"/>
      <c r="C17" s="49" t="s">
        <v>299</v>
      </c>
      <c r="D17" s="49"/>
      <c r="E17" s="36" t="str">
        <f>IF(X2=0,"N","Y")</f>
        <v>Y</v>
      </c>
      <c r="F17" s="49" t="s">
        <v>428</v>
      </c>
      <c r="G17" s="49"/>
      <c r="H17" s="49"/>
      <c r="I17" s="49"/>
      <c r="J17" s="50"/>
      <c r="K17" s="49"/>
      <c r="L17" s="49"/>
      <c r="M17" s="49"/>
      <c r="N17" s="49"/>
      <c r="O17" s="35"/>
    </row>
    <row r="18" spans="1:15" ht="18.75" x14ac:dyDescent="0.3">
      <c r="A18" s="51"/>
      <c r="B18" s="49"/>
      <c r="C18" s="49" t="s">
        <v>391</v>
      </c>
      <c r="D18" s="49"/>
      <c r="E18" s="36" t="str">
        <f>IF(Y2=0,"N","Y")</f>
        <v>Y</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n/a</v>
      </c>
      <c r="F21" s="205"/>
      <c r="G21" s="205"/>
      <c r="H21" s="205"/>
      <c r="I21" s="49"/>
      <c r="J21" s="50"/>
      <c r="K21" s="49"/>
      <c r="L21" s="49"/>
      <c r="M21" s="49"/>
      <c r="N21" s="49"/>
      <c r="O21" s="35"/>
    </row>
    <row r="22" spans="1:15" ht="18.75" x14ac:dyDescent="0.3">
      <c r="A22" s="51"/>
      <c r="B22" s="49"/>
      <c r="C22" s="49"/>
      <c r="D22" s="49"/>
      <c r="E22" s="49"/>
      <c r="F22" s="94"/>
      <c r="G22" s="94"/>
      <c r="H22" s="94"/>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2:I12"/>
    <mergeCell ref="F19:H19"/>
    <mergeCell ref="E21:H21"/>
    <mergeCell ref="A1:J1"/>
    <mergeCell ref="A2:J2"/>
    <mergeCell ref="B6:D6"/>
    <mergeCell ref="B7:D7"/>
    <mergeCell ref="E10:I10"/>
    <mergeCell ref="E11:I11"/>
  </mergeCell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pageSetUpPr fitToPage="1"/>
  </sheetPr>
  <dimension ref="A1:AA36"/>
  <sheetViews>
    <sheetView workbookViewId="0">
      <selection activeCell="E11" sqref="E11:I1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Meds'!A103</f>
        <v>0</v>
      </c>
      <c r="R2" t="str">
        <f>'Protected - Detail re Meds'!B103</f>
        <v>Pantoprazole Sodium/Protonix</v>
      </c>
      <c r="S2" t="str">
        <f>'Protected - Detail re Meds'!C103</f>
        <v>Proton Pump inhibitor</v>
      </c>
      <c r="T2" t="str">
        <f>'Protected - Detail re Meds'!D103</f>
        <v>Prevent GI irritation</v>
      </c>
      <c r="U2" t="str">
        <f>'Protected - Detail re Meds'!E103</f>
        <v>CMP, Magnesium</v>
      </c>
      <c r="V2" t="str">
        <f>'Protected - Detail re Meds'!F103</f>
        <v>Hypersensitivity reaction, Severe skin reaction, May chelate zinc, Increased risk of C-Diff; Can be given IV Push, 40mg over at least 2 minutes</v>
      </c>
      <c r="W2" t="str">
        <f>'Protected - Detail re Meds'!G103</f>
        <v>X</v>
      </c>
      <c r="X2">
        <f>'Protected - Detail re Meds'!H103</f>
        <v>0</v>
      </c>
      <c r="Y2" t="str">
        <f>'Protected - Detail re Meds'!I103</f>
        <v>X</v>
      </c>
      <c r="Z2">
        <f>'Protected - Detail re Meds'!J103</f>
        <v>0</v>
      </c>
      <c r="AA2">
        <f>'Protected - Detail re Meds'!L103</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Pantoprazole Sodium/Protonix</v>
      </c>
      <c r="C6" s="219"/>
      <c r="D6" s="219"/>
      <c r="E6" s="75"/>
      <c r="F6" s="47" t="s">
        <v>293</v>
      </c>
      <c r="G6" s="74" t="str">
        <f>IF(Q2=0,"n/a",Q2)</f>
        <v>n/a</v>
      </c>
      <c r="H6" s="34"/>
      <c r="I6" s="34"/>
      <c r="J6" s="48"/>
      <c r="K6" s="34"/>
      <c r="L6" s="34"/>
      <c r="M6" s="34"/>
      <c r="N6" s="34"/>
      <c r="O6" s="34"/>
    </row>
    <row r="7" spans="1:27" ht="36.75" customHeight="1" x14ac:dyDescent="0.3">
      <c r="A7" s="46" t="s">
        <v>292</v>
      </c>
      <c r="B7" s="226" t="str">
        <f>S2</f>
        <v>Proton Pump inhibitor</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Prevent GI irritation</v>
      </c>
      <c r="F10" s="217"/>
      <c r="G10" s="217"/>
      <c r="H10" s="217"/>
      <c r="I10" s="217"/>
      <c r="J10" s="50"/>
      <c r="K10" s="49"/>
      <c r="L10" s="49"/>
      <c r="M10" s="49"/>
      <c r="N10" s="49"/>
      <c r="O10" s="35"/>
    </row>
    <row r="11" spans="1:27" ht="39.75" customHeight="1" x14ac:dyDescent="0.3">
      <c r="A11" s="51"/>
      <c r="B11" s="49"/>
      <c r="C11" s="49" t="s">
        <v>296</v>
      </c>
      <c r="D11" s="49"/>
      <c r="E11" s="217" t="str">
        <f>U2</f>
        <v>CMP, Magnesium</v>
      </c>
      <c r="F11" s="217"/>
      <c r="G11" s="217"/>
      <c r="H11" s="217"/>
      <c r="I11" s="218"/>
      <c r="J11" s="50"/>
      <c r="K11" s="49"/>
      <c r="L11" s="49"/>
      <c r="M11" s="49"/>
      <c r="N11" s="49"/>
      <c r="O11" s="35"/>
    </row>
    <row r="12" spans="1:27" ht="93" customHeight="1" x14ac:dyDescent="0.3">
      <c r="A12" s="51"/>
      <c r="B12" s="49"/>
      <c r="C12" s="49" t="s">
        <v>309</v>
      </c>
      <c r="D12" s="49"/>
      <c r="E12" s="216" t="str">
        <f>V2</f>
        <v>Hypersensitivity reaction, Severe skin reaction, May chelate zinc, Increased risk of C-Diff; Can be given IV Push, 40mg over at least 2 minutes</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N</v>
      </c>
      <c r="F17" s="49"/>
      <c r="G17" s="49"/>
      <c r="H17" s="49"/>
      <c r="I17" s="49"/>
      <c r="J17" s="50"/>
      <c r="K17" s="49"/>
      <c r="L17" s="49"/>
      <c r="M17" s="49"/>
      <c r="N17" s="49"/>
      <c r="O17" s="35"/>
    </row>
    <row r="18" spans="1:15" ht="18.75" x14ac:dyDescent="0.3">
      <c r="A18" s="51"/>
      <c r="B18" s="49"/>
      <c r="C18" s="49" t="s">
        <v>391</v>
      </c>
      <c r="D18" s="49"/>
      <c r="E18" s="36" t="str">
        <f>IF(Y2=0,"N","Y")</f>
        <v>Y</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n/a</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pageSetUpPr fitToPage="1"/>
  </sheetPr>
  <dimension ref="A1:AA36"/>
  <sheetViews>
    <sheetView workbookViewId="0">
      <selection activeCell="B6" sqref="B6:D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Meds'!A104</f>
        <v>1</v>
      </c>
      <c r="R2" t="str">
        <f>'Protected - Detail re Meds'!B104</f>
        <v>Remodulin</v>
      </c>
      <c r="S2" t="str">
        <f>'Protected - Detail re Meds'!C104</f>
        <v>Prastacyclin Vasodilator</v>
      </c>
      <c r="T2" t="str">
        <f>'Protected - Detail re Meds'!D104</f>
        <v>Pulmonary hypertension</v>
      </c>
      <c r="U2" t="str">
        <f>'Protected - Detail re Meds'!E104</f>
        <v>BUN, Cr, LFTs</v>
      </c>
      <c r="V2" t="str">
        <f>'Protected - Detail re Meds'!F104</f>
        <v>Special Training Required; Advance Directives/ Responsible caregiver required; given as continuous infusion; back up pump required. DO NOT FLUSH LINE.  If line fails start peripheral line and send to ER.  Flushing, N/V, Diarrhea, Hypotension, Line infection; May also be given SC</v>
      </c>
      <c r="W2" t="str">
        <f>'Protected - Detail re Meds'!G104</f>
        <v>X</v>
      </c>
      <c r="X2" t="str">
        <f>'Protected - Detail re Meds'!H104</f>
        <v>X</v>
      </c>
      <c r="Y2">
        <f>'Protected - Detail re Meds'!I104</f>
        <v>0</v>
      </c>
      <c r="Z2">
        <f>'Protected - Detail re Meds'!J104</f>
        <v>0</v>
      </c>
      <c r="AA2">
        <f>'Protected - Detail re Meds'!L104</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Remodulin</v>
      </c>
      <c r="C6" s="219"/>
      <c r="D6" s="219"/>
      <c r="E6" s="75"/>
      <c r="F6" s="47" t="s">
        <v>293</v>
      </c>
      <c r="G6" s="74">
        <f>IF(Q2=0,"n/a",Q2)</f>
        <v>1</v>
      </c>
      <c r="H6" s="34"/>
      <c r="I6" s="34"/>
      <c r="J6" s="48"/>
      <c r="K6" s="34"/>
      <c r="L6" s="34"/>
      <c r="M6" s="34"/>
      <c r="N6" s="34"/>
      <c r="O6" s="34"/>
    </row>
    <row r="7" spans="1:27" ht="36.75" customHeight="1" x14ac:dyDescent="0.3">
      <c r="A7" s="46" t="s">
        <v>292</v>
      </c>
      <c r="B7" s="226" t="str">
        <f>S2</f>
        <v>Prastacyclin Vasodilator</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Pulmonary hypertension</v>
      </c>
      <c r="F10" s="217"/>
      <c r="G10" s="217"/>
      <c r="H10" s="217"/>
      <c r="I10" s="217"/>
      <c r="J10" s="50"/>
      <c r="K10" s="49"/>
      <c r="L10" s="49"/>
      <c r="M10" s="49"/>
      <c r="N10" s="49"/>
      <c r="O10" s="35"/>
    </row>
    <row r="11" spans="1:27" ht="39.75" customHeight="1" x14ac:dyDescent="0.3">
      <c r="A11" s="51"/>
      <c r="B11" s="49"/>
      <c r="C11" s="49" t="s">
        <v>296</v>
      </c>
      <c r="D11" s="49"/>
      <c r="E11" s="217" t="str">
        <f>U2</f>
        <v>BUN, Cr, LFTs</v>
      </c>
      <c r="F11" s="217"/>
      <c r="G11" s="217"/>
      <c r="H11" s="217"/>
      <c r="I11" s="218"/>
      <c r="J11" s="50"/>
      <c r="K11" s="49"/>
      <c r="L11" s="49"/>
      <c r="M11" s="49"/>
      <c r="N11" s="49"/>
      <c r="O11" s="35"/>
    </row>
    <row r="12" spans="1:27" ht="147" customHeight="1" x14ac:dyDescent="0.3">
      <c r="A12" s="51"/>
      <c r="B12" s="49"/>
      <c r="C12" s="49" t="s">
        <v>309</v>
      </c>
      <c r="D12" s="49"/>
      <c r="E12" s="216" t="str">
        <f>V2</f>
        <v>Special Training Required; Advance Directives/ Responsible caregiver required; given as continuous infusion; back up pump required. DO NOT FLUSH LINE.  If line fails start peripheral line and send to ER.  Flushing, N/V, Diarrhea, Hypotension, Line infection; May also be given SC</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Y</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n/a</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78"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pageSetUpPr fitToPage="1"/>
  </sheetPr>
  <dimension ref="A1:AA36"/>
  <sheetViews>
    <sheetView workbookViewId="0">
      <selection activeCell="A10" sqref="A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118"/>
      <c r="L1" s="118"/>
      <c r="M1" s="118"/>
      <c r="N1" s="118"/>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118"/>
      <c r="L2" s="118"/>
      <c r="M2" s="118"/>
      <c r="N2" s="118"/>
      <c r="O2" s="37"/>
      <c r="Q2">
        <f>'Protected - Detail re Meds'!A105</f>
        <v>1</v>
      </c>
      <c r="R2" t="str">
        <f>'Protected - Detail re Meds'!B105</f>
        <v>Epoprostenol / Veletri / Flolan</v>
      </c>
      <c r="S2" t="str">
        <f>'Protected - Detail re Meds'!C105</f>
        <v>Prastacyclin Vasodilator</v>
      </c>
      <c r="T2" t="str">
        <f>'Protected - Detail re Meds'!D105</f>
        <v>Pulmonary arterial hypertension; scleroderma 2nd to PAH; Raynaud's disease; anticoagulations with CVVHD</v>
      </c>
      <c r="U2" t="str">
        <f>'Protected - Detail re Meds'!E105</f>
        <v>BUN, Cr, LFTs</v>
      </c>
      <c r="V2" t="str">
        <f>'Protected - Detail re Meds'!F105</f>
        <v>Requires specialized training for assigned nurse. Must be initiated in the hospital; pre-d/c teaching re med adverse effects, precautions to be reinforced in home; responsible caregiver required; given as continuous infusion, back up pump required, peripheral IV start kit should be present in the home in case of line failure; check that pump alarms are audible; interruptions in infusion can cause rebound pulm htn or R ventricular failure; draw blood from different line; DO NOT FLUSH LINE. If line fails, start peripheral line and send to ED.  Adverse Reactions: N/V, H/A, hypotension, flushing, chest pain, anxiety, dizziness, bradycardia, dyspnea, abd pain, MS pain, tachycardia.  Caution when given with diuretics, antihypertensives, vasodilators, antiplatelet agents or anticoagulants, digoxin (dig toxicity)</v>
      </c>
      <c r="W2" t="str">
        <f>'Protected - Detail re Meds'!G105</f>
        <v>X</v>
      </c>
      <c r="X2" t="str">
        <f>'Protected - Detail re Meds'!H105</f>
        <v>X</v>
      </c>
      <c r="Y2">
        <f>'Protected - Detail re Meds'!I105</f>
        <v>0</v>
      </c>
      <c r="Z2">
        <f>'Protected - Detail re Meds'!J105</f>
        <v>0</v>
      </c>
      <c r="AA2" t="str">
        <f>'Protected - Detail re Meds'!L105</f>
        <v>See PDR.net document for complete drug information</v>
      </c>
    </row>
    <row r="3" spans="1:27" ht="21" x14ac:dyDescent="0.35">
      <c r="A3" s="117"/>
      <c r="B3" s="118"/>
      <c r="C3" s="118"/>
      <c r="D3" s="118"/>
      <c r="E3" s="118"/>
      <c r="F3" s="118"/>
      <c r="G3" s="118"/>
      <c r="H3" s="118"/>
      <c r="I3" s="118"/>
      <c r="J3" s="119"/>
      <c r="K3" s="118"/>
      <c r="L3" s="118"/>
      <c r="M3" s="118"/>
      <c r="N3" s="118"/>
      <c r="O3" s="37"/>
    </row>
    <row r="4" spans="1:27" ht="21" x14ac:dyDescent="0.35">
      <c r="A4" s="117"/>
      <c r="B4" s="118"/>
      <c r="C4" s="118"/>
      <c r="D4" s="118"/>
      <c r="E4" s="118"/>
      <c r="F4" s="118"/>
      <c r="G4" s="118"/>
      <c r="H4" s="118"/>
      <c r="I4" s="118"/>
      <c r="J4" s="119"/>
      <c r="K4" s="118"/>
      <c r="L4" s="118"/>
      <c r="M4" s="118"/>
      <c r="N4" s="118"/>
      <c r="O4" s="37"/>
    </row>
    <row r="5" spans="1:27" ht="18.75" x14ac:dyDescent="0.3">
      <c r="A5" s="44"/>
      <c r="B5" s="116"/>
      <c r="C5" s="116"/>
      <c r="D5" s="116"/>
      <c r="E5" s="116"/>
      <c r="F5" s="116"/>
      <c r="G5" s="116"/>
      <c r="H5" s="116"/>
      <c r="I5" s="116"/>
      <c r="J5" s="45"/>
      <c r="K5" s="116"/>
      <c r="L5" s="116"/>
      <c r="M5" s="116"/>
      <c r="N5" s="116"/>
      <c r="O5" s="32"/>
    </row>
    <row r="6" spans="1:27" ht="37.5" customHeight="1" x14ac:dyDescent="0.3">
      <c r="A6" s="46" t="s">
        <v>294</v>
      </c>
      <c r="B6" s="219" t="str">
        <f>R2</f>
        <v>Epoprostenol / Veletri / Flolan</v>
      </c>
      <c r="C6" s="219"/>
      <c r="D6" s="219"/>
      <c r="E6" s="116"/>
      <c r="F6" s="47" t="s">
        <v>293</v>
      </c>
      <c r="G6" s="115">
        <f>IF(Q2=0,"n/a",Q2)</f>
        <v>1</v>
      </c>
      <c r="H6" s="34"/>
      <c r="I6" s="34"/>
      <c r="J6" s="48"/>
      <c r="K6" s="34"/>
      <c r="L6" s="34"/>
      <c r="M6" s="34"/>
      <c r="N6" s="34"/>
      <c r="O6" s="34"/>
    </row>
    <row r="7" spans="1:27" ht="36.75" customHeight="1" x14ac:dyDescent="0.3">
      <c r="A7" s="46" t="s">
        <v>292</v>
      </c>
      <c r="B7" s="226" t="str">
        <f>S2</f>
        <v>Prastacyclin Vasodilator</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Pulmonary arterial hypertension; scleroderma 2nd to PAH; Raynaud's disease; anticoagulations with CVVHD</v>
      </c>
      <c r="F10" s="217"/>
      <c r="G10" s="217"/>
      <c r="H10" s="217"/>
      <c r="I10" s="217"/>
      <c r="J10" s="50"/>
      <c r="K10" s="49"/>
      <c r="L10" s="49"/>
      <c r="M10" s="49"/>
      <c r="N10" s="49"/>
      <c r="O10" s="35"/>
    </row>
    <row r="11" spans="1:27" ht="39.75" customHeight="1" x14ac:dyDescent="0.3">
      <c r="A11" s="51"/>
      <c r="B11" s="49"/>
      <c r="C11" s="49" t="s">
        <v>296</v>
      </c>
      <c r="D11" s="49"/>
      <c r="E11" s="217" t="str">
        <f>U2</f>
        <v>BUN, Cr, LFTs</v>
      </c>
      <c r="F11" s="217"/>
      <c r="G11" s="217"/>
      <c r="H11" s="217"/>
      <c r="I11" s="218"/>
      <c r="J11" s="50"/>
      <c r="K11" s="49"/>
      <c r="L11" s="49"/>
      <c r="M11" s="49"/>
      <c r="N11" s="49"/>
      <c r="O11" s="35"/>
    </row>
    <row r="12" spans="1:27" ht="195.6" customHeight="1" x14ac:dyDescent="0.3">
      <c r="A12" s="51"/>
      <c r="B12" s="49"/>
      <c r="C12" s="49" t="s">
        <v>309</v>
      </c>
      <c r="D12" s="49"/>
      <c r="E12" s="244" t="str">
        <f>V2</f>
        <v>Requires specialized training for assigned nurse. Must be initiated in the hospital; pre-d/c teaching re med adverse effects, precautions to be reinforced in home; responsible caregiver required; given as continuous infusion, back up pump required, peripheral IV start kit should be present in the home in case of line failure; check that pump alarms are audible; interruptions in infusion can cause rebound pulm htn or R ventricular failure; draw blood from different line; DO NOT FLUSH LINE. If line fails, start peripheral line and send to ED.  Adverse Reactions: N/V, H/A, hypotension, flushing, chest pain, anxiety, dizziness, bradycardia, dyspnea, abd pain, MS pain, tachycardia.  Caution when given with diuretics, antihypertensives, vasodilators, antiplatelet agents or anticoagulants, digoxin (dig toxicity)</v>
      </c>
      <c r="F12" s="244"/>
      <c r="G12" s="244"/>
      <c r="H12" s="244"/>
      <c r="I12" s="244"/>
      <c r="J12" s="245"/>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Y</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35.450000000000003" customHeight="1" x14ac:dyDescent="0.3">
      <c r="A21" s="51"/>
      <c r="B21" s="49"/>
      <c r="C21" s="49" t="s">
        <v>298</v>
      </c>
      <c r="D21" s="49"/>
      <c r="E21" s="207" t="str">
        <f>+IF(AA2=0,"n/a",AA2)</f>
        <v>See PDR.net document for complete drug information</v>
      </c>
      <c r="F21" s="207"/>
      <c r="G21" s="207"/>
      <c r="H21" s="207"/>
      <c r="I21" s="207"/>
      <c r="J21" s="208"/>
      <c r="K21" s="49"/>
      <c r="L21" s="49"/>
      <c r="M21" s="49"/>
      <c r="N21" s="49"/>
      <c r="O21" s="35"/>
    </row>
    <row r="22" spans="1:15" ht="18.75" x14ac:dyDescent="0.3">
      <c r="A22" s="51"/>
      <c r="B22" s="49"/>
      <c r="C22" s="49"/>
      <c r="D22" s="49"/>
      <c r="E22" s="49"/>
      <c r="F22" s="116"/>
      <c r="G22" s="116"/>
      <c r="H22" s="116"/>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F19:H19"/>
    <mergeCell ref="E21:J21"/>
    <mergeCell ref="E12:J12"/>
    <mergeCell ref="A1:J1"/>
    <mergeCell ref="A2:J2"/>
    <mergeCell ref="B6:D6"/>
    <mergeCell ref="B7:D7"/>
    <mergeCell ref="E10:I10"/>
    <mergeCell ref="E11:I11"/>
  </mergeCells>
  <printOptions horizontalCentered="1" verticalCentered="1"/>
  <pageMargins left="0.7" right="0.7" top="0.75" bottom="0.75" header="0.3" footer="0.3"/>
  <pageSetup scale="71"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pageSetUpPr fitToPage="1"/>
  </sheetPr>
  <dimension ref="A1:AA36"/>
  <sheetViews>
    <sheetView workbookViewId="0">
      <selection activeCell="B6" sqref="B6:D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Meds'!A106</f>
        <v>2</v>
      </c>
      <c r="R2" t="str">
        <f>'Protected - Detail re Meds'!B106</f>
        <v>Methylprednisolone / SoluMedrol</v>
      </c>
      <c r="S2" t="str">
        <f>'Protected - Detail re Meds'!C106</f>
        <v>Glucocorticoid</v>
      </c>
      <c r="T2" t="str">
        <f>'Protected - Detail re Meds'!D106</f>
        <v>Exacerbation of respiratory illnesses, MS exacerbations</v>
      </c>
      <c r="U2" t="str">
        <f>'Protected - Detail re Meds'!E106</f>
        <v>Electrolytes, 2 hr postprandial blood sugar</v>
      </c>
      <c r="V2" t="str">
        <f>'Protected - Detail re Meds'!F106</f>
        <v>Peripheral insertion required for this med; May mask infection. May increase insulin need in Diabetics, Electrolyte and Calcium imbalances, Report tarry stools, edema and weight gain. VS during infusion; Can be given IV Push, up to 40 mg over 2-3 min for pulm rx</v>
      </c>
      <c r="W2" t="str">
        <f>'Protected - Detail re Meds'!G106</f>
        <v>X</v>
      </c>
      <c r="X2">
        <f>'Protected - Detail re Meds'!H106</f>
        <v>0</v>
      </c>
      <c r="Y2" t="str">
        <f>'Protected - Detail re Meds'!I106</f>
        <v>X</v>
      </c>
      <c r="Z2">
        <f>'Protected - Detail re Meds'!J106</f>
        <v>0</v>
      </c>
      <c r="AA2">
        <f>'Protected - Detail re Meds'!L106</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Methylprednisolone / SoluMedrol</v>
      </c>
      <c r="C6" s="219"/>
      <c r="D6" s="219"/>
      <c r="E6" s="75"/>
      <c r="F6" s="47" t="s">
        <v>293</v>
      </c>
      <c r="G6" s="74">
        <f>IF(Q2=0,"n/a",Q2)</f>
        <v>2</v>
      </c>
      <c r="H6" s="34"/>
      <c r="I6" s="34"/>
      <c r="J6" s="48"/>
      <c r="K6" s="34"/>
      <c r="L6" s="34"/>
      <c r="M6" s="34"/>
      <c r="N6" s="34"/>
      <c r="O6" s="34"/>
    </row>
    <row r="7" spans="1:27" ht="36.75" customHeight="1" x14ac:dyDescent="0.3">
      <c r="A7" s="46" t="s">
        <v>292</v>
      </c>
      <c r="B7" s="226" t="str">
        <f>S2</f>
        <v>Glucocorticoid</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Exacerbation of respiratory illnesses, MS exacerbations</v>
      </c>
      <c r="F10" s="217"/>
      <c r="G10" s="217"/>
      <c r="H10" s="217"/>
      <c r="I10" s="217"/>
      <c r="J10" s="50"/>
      <c r="K10" s="49"/>
      <c r="L10" s="49"/>
      <c r="M10" s="49"/>
      <c r="N10" s="49"/>
      <c r="O10" s="35"/>
    </row>
    <row r="11" spans="1:27" ht="39.75" customHeight="1" x14ac:dyDescent="0.3">
      <c r="A11" s="51"/>
      <c r="B11" s="49"/>
      <c r="C11" s="49" t="s">
        <v>296</v>
      </c>
      <c r="D11" s="49"/>
      <c r="E11" s="217" t="str">
        <f>U2</f>
        <v>Electrolytes, 2 hr postprandial blood sugar</v>
      </c>
      <c r="F11" s="217"/>
      <c r="G11" s="217"/>
      <c r="H11" s="217"/>
      <c r="I11" s="218"/>
      <c r="J11" s="50"/>
      <c r="K11" s="49"/>
      <c r="L11" s="49"/>
      <c r="M11" s="49"/>
      <c r="N11" s="49"/>
      <c r="O11" s="35"/>
    </row>
    <row r="12" spans="1:27" ht="147" customHeight="1" x14ac:dyDescent="0.3">
      <c r="A12" s="51"/>
      <c r="B12" s="49"/>
      <c r="C12" s="49" t="s">
        <v>309</v>
      </c>
      <c r="D12" s="49"/>
      <c r="E12" s="216" t="str">
        <f>V2</f>
        <v>Peripheral insertion required for this med; May mask infection. May increase insulin need in Diabetics, Electrolyte and Calcium imbalances, Report tarry stools, edema and weight gain. VS during infusion; Can be given IV Push, up to 40 mg over 2-3 min for pulm rx</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N</v>
      </c>
      <c r="F17" s="49"/>
      <c r="G17" s="49"/>
      <c r="H17" s="49"/>
      <c r="I17" s="49"/>
      <c r="J17" s="50"/>
      <c r="K17" s="49"/>
      <c r="L17" s="49"/>
      <c r="M17" s="49"/>
      <c r="N17" s="49"/>
      <c r="O17" s="35"/>
    </row>
    <row r="18" spans="1:15" ht="18.75" x14ac:dyDescent="0.3">
      <c r="A18" s="51"/>
      <c r="B18" s="49"/>
      <c r="C18" s="49" t="s">
        <v>391</v>
      </c>
      <c r="D18" s="49"/>
      <c r="E18" s="36" t="str">
        <f>IF(Y2=0,"N","Y")</f>
        <v>Y</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n/a</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38"/>
  <sheetViews>
    <sheetView workbookViewId="0">
      <selection activeCell="G19" sqref="G1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Meds'!A7</f>
        <v>0</v>
      </c>
      <c r="R2" t="str">
        <f>'Protected - Detail re Meds'!B7</f>
        <v>Aztreonam/Azactam</v>
      </c>
      <c r="S2" t="str">
        <f>'Protected - Detail re Meds'!C7</f>
        <v>Antibiotics</v>
      </c>
      <c r="T2" t="str">
        <f>'Protected - Detail re Meds'!D7</f>
        <v>Bacterial Infection</v>
      </c>
      <c r="U2" t="str">
        <f>'Protected - Detail re Meds'!E7</f>
        <v>BUN, Cr, LFTs</v>
      </c>
      <c r="V2" t="str">
        <f>'Protected - Detail re Meds'!F7</f>
        <v>Diarrhea; Can be given IV Push over 3-5 minutes</v>
      </c>
      <c r="W2">
        <f>'Protected - Detail re Meds'!G7</f>
        <v>0</v>
      </c>
      <c r="X2">
        <f>'Protected - Detail re Meds'!H7</f>
        <v>0</v>
      </c>
      <c r="Y2" t="str">
        <f>'Protected - Detail re Meds'!I7</f>
        <v>X</v>
      </c>
      <c r="Z2">
        <f>'Protected - Detail re Meds'!J7</f>
        <v>0</v>
      </c>
      <c r="AA2">
        <f>'Protected - Detail re Meds'!L7</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Aztreonam/Azactam</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BUN, Cr, LFTs</v>
      </c>
      <c r="F13" s="194"/>
      <c r="G13" s="194"/>
      <c r="H13" s="194"/>
      <c r="I13" s="194"/>
      <c r="J13" s="50"/>
      <c r="K13" s="49"/>
      <c r="L13" s="49"/>
      <c r="M13" s="49"/>
      <c r="N13" s="49"/>
      <c r="O13" s="35"/>
    </row>
    <row r="14" spans="1:27" ht="18.75" x14ac:dyDescent="0.3">
      <c r="A14" s="51"/>
      <c r="B14" s="49"/>
      <c r="C14" s="49" t="s">
        <v>309</v>
      </c>
      <c r="D14" s="49"/>
      <c r="E14" s="204" t="str">
        <f>V2</f>
        <v>Diarrhea; Can be given IV Push over 3-5 minutes</v>
      </c>
      <c r="F14" s="204"/>
      <c r="G14" s="204"/>
      <c r="H14" s="204"/>
      <c r="I14" s="204"/>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5"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pageSetUpPr fitToPage="1"/>
  </sheetPr>
  <dimension ref="A1:AA36"/>
  <sheetViews>
    <sheetView workbookViewId="0">
      <selection activeCell="B27" sqref="B2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Meds'!A107</f>
        <v>0</v>
      </c>
      <c r="R2" t="str">
        <f>'Protected - Detail re Meds'!B107</f>
        <v>Vivaglobin (SCIG)</v>
      </c>
      <c r="S2" t="str">
        <f>'Protected - Detail re Meds'!C107</f>
        <v>Immunoglobulin</v>
      </c>
      <c r="T2" t="str">
        <f>'Protected - Detail re Meds'!D107</f>
        <v>Treatment of Immune Deficiencies</v>
      </c>
      <c r="U2" t="str">
        <f>'Protected - Detail re Meds'!E107</f>
        <v>Serum IgG trough, BUN, Cr</v>
      </c>
      <c r="V2" t="str">
        <f>'Protected - Detail re Meds'!F107</f>
        <v>Hypersensitivity reaction, Renal failure, Thrombotic event, transmissible Infective agents, DO NOT use on pt with IgA deficiency, Site reactions</v>
      </c>
      <c r="W2">
        <f>'Protected - Detail re Meds'!G107</f>
        <v>0</v>
      </c>
      <c r="X2" t="str">
        <f>'Protected - Detail re Meds'!H107</f>
        <v>SC</v>
      </c>
      <c r="Y2">
        <f>'Protected - Detail re Meds'!I107</f>
        <v>0</v>
      </c>
      <c r="Z2">
        <f>'Protected - Detail re Meds'!J107</f>
        <v>0</v>
      </c>
      <c r="AA2">
        <f>'Protected - Detail re Meds'!L107</f>
        <v>0</v>
      </c>
    </row>
    <row r="3" spans="1:27" ht="21" x14ac:dyDescent="0.35">
      <c r="A3" s="113" t="s">
        <v>432</v>
      </c>
      <c r="B3" s="113"/>
      <c r="C3" s="77"/>
      <c r="D3" s="77"/>
      <c r="E3" s="77"/>
      <c r="F3" s="77"/>
      <c r="G3" s="77"/>
      <c r="H3" s="77"/>
      <c r="I3" s="77"/>
      <c r="J3" s="78"/>
      <c r="K3" s="77"/>
      <c r="L3" s="77"/>
      <c r="M3" s="77"/>
      <c r="N3" s="77"/>
      <c r="O3" s="37"/>
    </row>
    <row r="4" spans="1:27" ht="21" x14ac:dyDescent="0.35">
      <c r="A4" s="114" t="s">
        <v>439</v>
      </c>
      <c r="B4" s="114"/>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37.5" customHeight="1" x14ac:dyDescent="0.3">
      <c r="A6" s="46" t="s">
        <v>294</v>
      </c>
      <c r="B6" s="219" t="str">
        <f>R2</f>
        <v>Vivaglobin (SCIG)</v>
      </c>
      <c r="C6" s="219"/>
      <c r="D6" s="219"/>
      <c r="E6" s="75"/>
      <c r="F6" s="47" t="s">
        <v>293</v>
      </c>
      <c r="G6" s="74" t="str">
        <f>IF(Q2=0,"n/a",Q2)</f>
        <v>n/a</v>
      </c>
      <c r="H6" s="34"/>
      <c r="I6" s="34"/>
      <c r="J6" s="48"/>
      <c r="K6" s="34"/>
      <c r="L6" s="34"/>
      <c r="M6" s="34"/>
      <c r="N6" s="34"/>
      <c r="O6" s="34"/>
    </row>
    <row r="7" spans="1:27" ht="36.75" customHeight="1" x14ac:dyDescent="0.3">
      <c r="A7" s="46" t="s">
        <v>292</v>
      </c>
      <c r="B7" s="226" t="str">
        <f>S2</f>
        <v>Immunoglobulin</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Treatment of Immune Deficiencies</v>
      </c>
      <c r="F10" s="217"/>
      <c r="G10" s="217"/>
      <c r="H10" s="217"/>
      <c r="I10" s="217"/>
      <c r="J10" s="50"/>
      <c r="K10" s="49"/>
      <c r="L10" s="49"/>
      <c r="M10" s="49"/>
      <c r="N10" s="49"/>
      <c r="O10" s="35"/>
    </row>
    <row r="11" spans="1:27" ht="39.75" customHeight="1" x14ac:dyDescent="0.3">
      <c r="A11" s="51"/>
      <c r="B11" s="49"/>
      <c r="C11" s="49" t="s">
        <v>296</v>
      </c>
      <c r="D11" s="49"/>
      <c r="E11" s="217" t="str">
        <f>U2</f>
        <v>Serum IgG trough, BUN, Cr</v>
      </c>
      <c r="F11" s="217"/>
      <c r="G11" s="217"/>
      <c r="H11" s="217"/>
      <c r="I11" s="218"/>
      <c r="J11" s="50"/>
      <c r="K11" s="49"/>
      <c r="L11" s="49"/>
      <c r="M11" s="49"/>
      <c r="N11" s="49"/>
      <c r="O11" s="35"/>
    </row>
    <row r="12" spans="1:27" ht="96.75" customHeight="1" x14ac:dyDescent="0.3">
      <c r="A12" s="51"/>
      <c r="B12" s="49"/>
      <c r="C12" s="49" t="s">
        <v>309</v>
      </c>
      <c r="D12" s="49"/>
      <c r="E12" s="216" t="str">
        <f>V2</f>
        <v>Hypersensitivity reaction, Renal failure, Thrombotic event, transmissible Infective agents, DO NOT use on pt with IgA deficiency, Site reactions</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Y</v>
      </c>
      <c r="F16" s="49"/>
      <c r="G16" s="49"/>
      <c r="H16" s="49"/>
      <c r="I16" s="49"/>
      <c r="J16" s="50"/>
      <c r="K16" s="49"/>
      <c r="L16" s="49"/>
      <c r="M16" s="49"/>
      <c r="N16" s="49"/>
      <c r="O16" s="35"/>
    </row>
    <row r="17" spans="1:15" ht="18.75" x14ac:dyDescent="0.3">
      <c r="A17" s="51"/>
      <c r="B17" s="49"/>
      <c r="C17" s="49" t="s">
        <v>299</v>
      </c>
      <c r="D17" s="49"/>
      <c r="E17" s="36" t="str">
        <f>IF(X2=0,"N","Y")</f>
        <v>Y</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n/a</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1"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pageSetUpPr fitToPage="1"/>
  </sheetPr>
  <dimension ref="A1:AA36"/>
  <sheetViews>
    <sheetView workbookViewId="0">
      <selection activeCell="R2" sqref="R2:AA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Meds'!A108</f>
        <v>0</v>
      </c>
      <c r="R2" t="str">
        <f>'Protected - Detail re Meds'!B108</f>
        <v>Ondansetron Hydrochloride/Zofran</v>
      </c>
      <c r="S2" t="str">
        <f>'Protected - Detail re Meds'!C108</f>
        <v>Anti-emetic</v>
      </c>
      <c r="T2" t="str">
        <f>'Protected - Detail re Meds'!D108</f>
        <v>Prevent/treat nausea and vomiting</v>
      </c>
      <c r="U2" t="str">
        <f>'Protected - Detail re Meds'!E108</f>
        <v>BUN, Cr, LFTs</v>
      </c>
      <c r="V2" t="str">
        <f>'Protected - Detail re Meds'!F108</f>
        <v>Orthostatic Hypotension, Electrlyte imbalances, CHF, Bradychardia, Diahrrea, fever, headache. Report blurred vision; Can be given IV Push, 4 mg or less over 2-5 minutes</v>
      </c>
      <c r="W2">
        <f>'Protected - Detail re Meds'!G108</f>
        <v>0</v>
      </c>
      <c r="X2">
        <f>'Protected - Detail re Meds'!H108</f>
        <v>0</v>
      </c>
      <c r="Y2" t="str">
        <f>'Protected - Detail re Meds'!I108</f>
        <v>X</v>
      </c>
      <c r="Z2">
        <f>'Protected - Detail re Meds'!J108</f>
        <v>0</v>
      </c>
      <c r="AA2">
        <f>'Protected - Detail re Meds'!L108</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Ondansetron Hydrochloride/Zofran</v>
      </c>
      <c r="C6" s="219"/>
      <c r="D6" s="219"/>
      <c r="E6" s="75"/>
      <c r="F6" s="47" t="s">
        <v>293</v>
      </c>
      <c r="G6" s="74" t="str">
        <f>IF(Q2=0,"n/a",Q2)</f>
        <v>n/a</v>
      </c>
      <c r="H6" s="34"/>
      <c r="I6" s="34"/>
      <c r="J6" s="48"/>
      <c r="K6" s="34"/>
      <c r="L6" s="34"/>
      <c r="M6" s="34"/>
      <c r="N6" s="34"/>
      <c r="O6" s="34"/>
    </row>
    <row r="7" spans="1:27" ht="36.75" customHeight="1" x14ac:dyDescent="0.3">
      <c r="A7" s="46" t="s">
        <v>292</v>
      </c>
      <c r="B7" s="226" t="str">
        <f>S2</f>
        <v>Anti-emetic</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Prevent/treat nausea and vomiting</v>
      </c>
      <c r="F10" s="217"/>
      <c r="G10" s="217"/>
      <c r="H10" s="217"/>
      <c r="I10" s="217"/>
      <c r="J10" s="50"/>
      <c r="K10" s="49"/>
      <c r="L10" s="49"/>
      <c r="M10" s="49"/>
      <c r="N10" s="49"/>
      <c r="O10" s="35"/>
    </row>
    <row r="11" spans="1:27" ht="39.75" customHeight="1" x14ac:dyDescent="0.3">
      <c r="A11" s="51"/>
      <c r="B11" s="49"/>
      <c r="C11" s="49" t="s">
        <v>296</v>
      </c>
      <c r="D11" s="49"/>
      <c r="E11" s="217" t="str">
        <f>U2</f>
        <v>BUN, Cr, LFTs</v>
      </c>
      <c r="F11" s="217"/>
      <c r="G11" s="217"/>
      <c r="H11" s="217"/>
      <c r="I11" s="218"/>
      <c r="J11" s="50"/>
      <c r="K11" s="49"/>
      <c r="L11" s="49"/>
      <c r="M11" s="49"/>
      <c r="N11" s="49"/>
      <c r="O11" s="35"/>
    </row>
    <row r="12" spans="1:27" ht="96.75" customHeight="1" x14ac:dyDescent="0.3">
      <c r="A12" s="51"/>
      <c r="B12" s="49"/>
      <c r="C12" s="49" t="s">
        <v>309</v>
      </c>
      <c r="D12" s="49"/>
      <c r="E12" s="216" t="str">
        <f>V2</f>
        <v>Orthostatic Hypotension, Electrlyte imbalances, CHF, Bradychardia, Diahrrea, fever, headache. Report blurred vision; Can be given IV Push, 4 mg or less over 2-5 minutes</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Y</v>
      </c>
      <c r="F16" s="49"/>
      <c r="G16" s="49"/>
      <c r="H16" s="49"/>
      <c r="I16" s="49"/>
      <c r="J16" s="50"/>
      <c r="K16" s="49"/>
      <c r="L16" s="49"/>
      <c r="M16" s="49"/>
      <c r="N16" s="49"/>
      <c r="O16" s="35"/>
    </row>
    <row r="17" spans="1:15" ht="18.75" x14ac:dyDescent="0.3">
      <c r="A17" s="51"/>
      <c r="B17" s="49"/>
      <c r="C17" s="49" t="s">
        <v>299</v>
      </c>
      <c r="D17" s="49"/>
      <c r="E17" s="36" t="str">
        <f>IF(X2=0,"N","Y")</f>
        <v>N</v>
      </c>
      <c r="F17" s="49"/>
      <c r="G17" s="49"/>
      <c r="H17" s="49"/>
      <c r="I17" s="49"/>
      <c r="J17" s="50"/>
      <c r="K17" s="49"/>
      <c r="L17" s="49"/>
      <c r="M17" s="49"/>
      <c r="N17" s="49"/>
      <c r="O17" s="35"/>
    </row>
    <row r="18" spans="1:15" ht="18.75" x14ac:dyDescent="0.3">
      <c r="A18" s="51"/>
      <c r="B18" s="49"/>
      <c r="C18" s="49" t="s">
        <v>391</v>
      </c>
      <c r="D18" s="49"/>
      <c r="E18" s="36" t="str">
        <f>IF(Y2=0,"N","Y")</f>
        <v>Y</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n/a</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AA36"/>
  <sheetViews>
    <sheetView workbookViewId="0">
      <selection activeCell="R2" sqref="R2:AA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Meds'!A109</f>
        <v>0</v>
      </c>
      <c r="R2" t="str">
        <f>'Protected - Detail re Meds'!B109</f>
        <v>Levetiracetam/Keppra</v>
      </c>
      <c r="S2" t="str">
        <f>'Protected - Detail re Meds'!C109</f>
        <v>Anti-epilectic</v>
      </c>
      <c r="T2" t="str">
        <f>'Protected - Detail re Meds'!D109</f>
        <v>Treatment of Seizure Disorders</v>
      </c>
      <c r="U2" t="str">
        <f>'Protected - Detail re Meds'!E109</f>
        <v>Creat Clearance, CBC w/ diff</v>
      </c>
      <c r="V2" t="str">
        <f>'Protected - Detail re Meds'!F109</f>
        <v>Monitor for behavioral abnormalities, psychotic symptoms, somnolence, fatigue, serious dermatological reactions, coordination difficulties, hematologic abnormalities, increased BP; infusion is 100ml fluid over 15 minutes, adjust for renal impairment</v>
      </c>
      <c r="W2" t="str">
        <f>'Protected - Detail re Meds'!G109</f>
        <v>X</v>
      </c>
      <c r="X2" t="str">
        <f>'Protected - Detail re Meds'!H109</f>
        <v>X</v>
      </c>
      <c r="Y2">
        <f>'Protected - Detail re Meds'!I109</f>
        <v>0</v>
      </c>
      <c r="Z2">
        <f>'Protected - Detail re Meds'!J109</f>
        <v>0</v>
      </c>
      <c r="AA2">
        <f>'Protected - Detail re Meds'!L109</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Levetiracetam/Keppra</v>
      </c>
      <c r="C6" s="219"/>
      <c r="D6" s="219"/>
      <c r="E6" s="75"/>
      <c r="F6" s="47" t="s">
        <v>293</v>
      </c>
      <c r="G6" s="74" t="str">
        <f>IF(Q2=0,"n/a",Q2)</f>
        <v>n/a</v>
      </c>
      <c r="H6" s="34"/>
      <c r="I6" s="34"/>
      <c r="J6" s="48"/>
      <c r="K6" s="34"/>
      <c r="L6" s="34"/>
      <c r="M6" s="34"/>
      <c r="N6" s="34"/>
      <c r="O6" s="34"/>
    </row>
    <row r="7" spans="1:27" ht="36.75" customHeight="1" x14ac:dyDescent="0.3">
      <c r="A7" s="46" t="s">
        <v>292</v>
      </c>
      <c r="B7" s="226" t="str">
        <f>S2</f>
        <v>Anti-epilectic</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Treatment of Seizure Disorders</v>
      </c>
      <c r="F10" s="217"/>
      <c r="G10" s="217"/>
      <c r="H10" s="217"/>
      <c r="I10" s="217"/>
      <c r="J10" s="50"/>
      <c r="K10" s="49"/>
      <c r="L10" s="49"/>
      <c r="M10" s="49"/>
      <c r="N10" s="49"/>
      <c r="O10" s="35"/>
    </row>
    <row r="11" spans="1:27" ht="39.75" customHeight="1" x14ac:dyDescent="0.3">
      <c r="A11" s="51"/>
      <c r="B11" s="49"/>
      <c r="C11" s="49" t="s">
        <v>296</v>
      </c>
      <c r="D11" s="49"/>
      <c r="E11" s="217" t="str">
        <f>U2</f>
        <v>Creat Clearance, CBC w/ diff</v>
      </c>
      <c r="F11" s="217"/>
      <c r="G11" s="217"/>
      <c r="H11" s="217"/>
      <c r="I11" s="218"/>
      <c r="J11" s="50"/>
      <c r="K11" s="49"/>
      <c r="L11" s="49"/>
      <c r="M11" s="49"/>
      <c r="N11" s="49"/>
      <c r="O11" s="35"/>
    </row>
    <row r="12" spans="1:27" ht="133.5" customHeight="1" x14ac:dyDescent="0.3">
      <c r="A12" s="51"/>
      <c r="B12" s="49"/>
      <c r="C12" s="49" t="s">
        <v>309</v>
      </c>
      <c r="D12" s="49"/>
      <c r="E12" s="216" t="str">
        <f>V2</f>
        <v>Monitor for behavioral abnormalities, psychotic symptoms, somnolence, fatigue, serious dermatological reactions, coordination difficulties, hematologic abnormalities, increased BP; infusion is 100ml fluid over 15 minutes, adjust for renal impairment</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Y</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n/a</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21:H21"/>
    <mergeCell ref="A1:J1"/>
    <mergeCell ref="A2:J2"/>
    <mergeCell ref="B6:D6"/>
    <mergeCell ref="F19:H19"/>
    <mergeCell ref="B7:D7"/>
    <mergeCell ref="E10:I10"/>
    <mergeCell ref="E11:I11"/>
    <mergeCell ref="E12:I12"/>
  </mergeCells>
  <pageMargins left="0.7" right="0.7" top="0.75" bottom="0.75" header="0.3" footer="0.3"/>
  <pageSetup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pageSetUpPr fitToPage="1"/>
  </sheetPr>
  <dimension ref="A1:AA36"/>
  <sheetViews>
    <sheetView workbookViewId="0">
      <selection activeCell="R2" sqref="R2:AA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Meds'!A110</f>
        <v>0</v>
      </c>
      <c r="R2" t="str">
        <f>'Protected - Detail re Meds'!B110</f>
        <v>Zoledronic acid / Zometa</v>
      </c>
      <c r="S2" t="str">
        <f>'Protected - Detail re Meds'!C110</f>
        <v>Bisphosphonate</v>
      </c>
      <c r="T2" t="str">
        <f>'Protected - Detail re Meds'!D110</f>
        <v>Hypercalcemia of malignancy</v>
      </c>
      <c r="U2" t="str">
        <f>'Protected - Detail re Meds'!E110</f>
        <v>Serum Calcium, CMP, Mg, PO4, CBC ċ diff.</v>
      </c>
      <c r="V2" t="str">
        <f>'Protected - Detail re Meds'!F110</f>
        <v>IV Hydration, Nephrotoxic, Monitor Urinary output, Flu-like symptoms</v>
      </c>
      <c r="W2" t="str">
        <f>'Protected - Detail re Meds'!G110</f>
        <v>X</v>
      </c>
      <c r="X2">
        <f>'Protected - Detail re Meds'!H110</f>
        <v>0</v>
      </c>
      <c r="Y2">
        <f>'Protected - Detail re Meds'!I110</f>
        <v>0</v>
      </c>
      <c r="Z2">
        <f>'Protected - Detail re Meds'!J110</f>
        <v>0</v>
      </c>
      <c r="AA2">
        <f>'Protected - Detail re Meds'!L110</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Zoledronic acid / Zometa</v>
      </c>
      <c r="C6" s="219"/>
      <c r="D6" s="219"/>
      <c r="E6" s="75"/>
      <c r="F6" s="47" t="s">
        <v>293</v>
      </c>
      <c r="G6" s="74" t="str">
        <f>IF(Q2=0,"n/a",Q2)</f>
        <v>n/a</v>
      </c>
      <c r="H6" s="34"/>
      <c r="I6" s="34"/>
      <c r="J6" s="48"/>
      <c r="K6" s="34"/>
      <c r="L6" s="34"/>
      <c r="M6" s="34"/>
      <c r="N6" s="34"/>
      <c r="O6" s="34"/>
    </row>
    <row r="7" spans="1:27" ht="36.75" customHeight="1" x14ac:dyDescent="0.3">
      <c r="A7" s="46" t="s">
        <v>292</v>
      </c>
      <c r="B7" s="226" t="str">
        <f>S2</f>
        <v>Bisphosphonate</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Hypercalcemia of malignancy</v>
      </c>
      <c r="F10" s="217"/>
      <c r="G10" s="217"/>
      <c r="H10" s="217"/>
      <c r="I10" s="217"/>
      <c r="J10" s="50"/>
      <c r="K10" s="49"/>
      <c r="L10" s="49"/>
      <c r="M10" s="49"/>
      <c r="N10" s="49"/>
      <c r="O10" s="35"/>
    </row>
    <row r="11" spans="1:27" ht="39.75" customHeight="1" x14ac:dyDescent="0.3">
      <c r="A11" s="51"/>
      <c r="B11" s="49"/>
      <c r="C11" s="49" t="s">
        <v>296</v>
      </c>
      <c r="D11" s="49"/>
      <c r="E11" s="217" t="str">
        <f>U2</f>
        <v>Serum Calcium, CMP, Mg, PO4, CBC ċ diff.</v>
      </c>
      <c r="F11" s="217"/>
      <c r="G11" s="217"/>
      <c r="H11" s="217"/>
      <c r="I11" s="218"/>
      <c r="J11" s="50"/>
      <c r="K11" s="49"/>
      <c r="L11" s="49"/>
      <c r="M11" s="49"/>
      <c r="N11" s="49"/>
      <c r="O11" s="35"/>
    </row>
    <row r="12" spans="1:27" ht="81" customHeight="1" x14ac:dyDescent="0.3">
      <c r="A12" s="51"/>
      <c r="B12" s="49"/>
      <c r="C12" s="49" t="s">
        <v>309</v>
      </c>
      <c r="D12" s="49"/>
      <c r="E12" s="216" t="str">
        <f>V2</f>
        <v>IV Hydration, Nephrotoxic, Monitor Urinary output, Flu-like symptoms</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N</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n/a</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pageSetUpPr fitToPage="1"/>
  </sheetPr>
  <dimension ref="A1:AA36"/>
  <sheetViews>
    <sheetView workbookViewId="0">
      <selection activeCell="R2" sqref="R2:AA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Meds'!A111</f>
        <v>1</v>
      </c>
      <c r="R2" t="str">
        <f>'Protected - Detail re Meds'!B111</f>
        <v>Bupivicaine</v>
      </c>
      <c r="S2" t="str">
        <f>'Protected - Detail re Meds'!C111</f>
        <v>Pain - Anesthesic</v>
      </c>
      <c r="T2" t="str">
        <f>'Protected - Detail re Meds'!D111</f>
        <v>Pain management</v>
      </c>
      <c r="U2">
        <f>'Protected - Detail re Meds'!E111</f>
        <v>0</v>
      </c>
      <c r="V2" t="str">
        <f>'Protected - Detail re Meds'!F111</f>
        <v>Give via EPIDURAL ONLY, Hypersensitivity reaction, Confusion, Restlessness, Speech or Vision issues.  Ringing in the ears, Tremors, Seizures, Increased or decreased heart rate, Back pain. Must be preservative free, No alcohol use on line or caps, use pump-label epidural only on tubing, 0.2 micron filter, NO FLUSHING.</v>
      </c>
      <c r="W2" t="str">
        <f>'Protected - Detail re Meds'!G111</f>
        <v>X</v>
      </c>
      <c r="X2" t="str">
        <f>'Protected - Detail re Meds'!H111</f>
        <v>Epidural</v>
      </c>
      <c r="Y2">
        <f>'Protected - Detail re Meds'!I111</f>
        <v>0</v>
      </c>
      <c r="Z2">
        <f>'Protected - Detail re Meds'!J111</f>
        <v>0</v>
      </c>
      <c r="AA2" t="str">
        <f>'Protected - Detail re Meds'!L111</f>
        <v>Epidural Intrathecal Line</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Bupivicaine</v>
      </c>
      <c r="C6" s="219"/>
      <c r="D6" s="219"/>
      <c r="E6" s="75"/>
      <c r="F6" s="47" t="s">
        <v>293</v>
      </c>
      <c r="G6" s="74">
        <f>IF(Q2=0,"n/a",Q2)</f>
        <v>1</v>
      </c>
      <c r="H6" s="34"/>
      <c r="I6" s="34"/>
      <c r="J6" s="48"/>
      <c r="K6" s="34"/>
      <c r="L6" s="34"/>
      <c r="M6" s="34"/>
      <c r="N6" s="34"/>
      <c r="O6" s="34"/>
    </row>
    <row r="7" spans="1:27" ht="36.75" customHeight="1" x14ac:dyDescent="0.3">
      <c r="A7" s="46" t="s">
        <v>292</v>
      </c>
      <c r="B7" s="226" t="str">
        <f>S2</f>
        <v>Pain - Anesthesic</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Pain management</v>
      </c>
      <c r="F10" s="217"/>
      <c r="G10" s="217"/>
      <c r="H10" s="217"/>
      <c r="I10" s="217"/>
      <c r="J10" s="50"/>
      <c r="K10" s="49"/>
      <c r="L10" s="49"/>
      <c r="M10" s="49"/>
      <c r="N10" s="49"/>
      <c r="O10" s="35"/>
    </row>
    <row r="11" spans="1:27" ht="39.75" customHeight="1" x14ac:dyDescent="0.3">
      <c r="A11" s="51"/>
      <c r="B11" s="49"/>
      <c r="C11" s="49" t="s">
        <v>296</v>
      </c>
      <c r="D11" s="49"/>
      <c r="E11" s="217">
        <f>U2</f>
        <v>0</v>
      </c>
      <c r="F11" s="217"/>
      <c r="G11" s="217"/>
      <c r="H11" s="217"/>
      <c r="I11" s="218"/>
      <c r="J11" s="50"/>
      <c r="K11" s="49"/>
      <c r="L11" s="49"/>
      <c r="M11" s="49"/>
      <c r="N11" s="49"/>
      <c r="O11" s="35"/>
    </row>
    <row r="12" spans="1:27" ht="153" customHeight="1" x14ac:dyDescent="0.3">
      <c r="A12" s="51"/>
      <c r="B12" s="49"/>
      <c r="C12" s="49" t="s">
        <v>309</v>
      </c>
      <c r="D12" s="49"/>
      <c r="E12" s="216" t="str">
        <f>V2</f>
        <v>Give via EPIDURAL ONLY, Hypersensitivity reaction, Confusion, Restlessness, Speech or Vision issues.  Ringing in the ears, Tremors, Seizures, Increased or decreased heart rate, Back pain. Must be preservative free, No alcohol use on line or caps, use pump-label epidural only on tubing, 0.2 micron filter, NO FLUSHING.</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Y</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Epidural Intrathecal Line</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pageSetUpPr fitToPage="1"/>
  </sheetPr>
  <dimension ref="A1:AA36"/>
  <sheetViews>
    <sheetView workbookViewId="0">
      <selection activeCell="B29" sqref="B2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Meds'!A112</f>
        <v>1</v>
      </c>
      <c r="R2" t="str">
        <f>'Protected - Detail re Meds'!B112</f>
        <v>Duramorph</v>
      </c>
      <c r="S2" t="str">
        <f>'Protected - Detail re Meds'!C112</f>
        <v>Pain - Narcotic analgesic</v>
      </c>
      <c r="T2" t="str">
        <f>'Protected - Detail re Meds'!D112</f>
        <v>Pain management</v>
      </c>
      <c r="U2">
        <f>'Protected - Detail re Meds'!E112</f>
        <v>0</v>
      </c>
      <c r="V2" t="str">
        <f>'Protected - Detail re Meds'!F112</f>
        <v>Give via EPIDURAL ONLY, VS, Blurred vision, Dizziness, Drowsiness, Back pain, Diminished GI motility- Bowel program. Must be preservative free, No alcohol use on line or caps, use pump-label epidural only on tubing, 0.2 micron filter, NO FLUSHING.</v>
      </c>
      <c r="W2" t="str">
        <f>'Protected - Detail re Meds'!G112</f>
        <v>X</v>
      </c>
      <c r="X2" t="str">
        <f>'Protected - Detail re Meds'!H112</f>
        <v>Epidural</v>
      </c>
      <c r="Y2">
        <f>'Protected - Detail re Meds'!I112</f>
        <v>0</v>
      </c>
      <c r="Z2">
        <f>'Protected - Detail re Meds'!J112</f>
        <v>0</v>
      </c>
      <c r="AA2" t="str">
        <f>'Protected - Detail re Meds'!L112</f>
        <v>Epidural Intrathecal Line</v>
      </c>
    </row>
    <row r="3" spans="1:27" ht="21" x14ac:dyDescent="0.35">
      <c r="A3" s="113" t="s">
        <v>432</v>
      </c>
      <c r="B3" s="113"/>
      <c r="C3" s="77"/>
      <c r="D3" s="77"/>
      <c r="E3" s="77"/>
      <c r="F3" s="77"/>
      <c r="G3" s="77"/>
      <c r="H3" s="77"/>
      <c r="I3" s="77"/>
      <c r="J3" s="78"/>
      <c r="K3" s="77"/>
      <c r="L3" s="77"/>
      <c r="M3" s="77"/>
      <c r="N3" s="77"/>
      <c r="O3" s="37"/>
    </row>
    <row r="4" spans="1:27" ht="21" x14ac:dyDescent="0.35">
      <c r="A4" s="114" t="s">
        <v>439</v>
      </c>
      <c r="B4" s="114"/>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37.5" customHeight="1" x14ac:dyDescent="0.3">
      <c r="A6" s="46" t="s">
        <v>294</v>
      </c>
      <c r="B6" s="219" t="str">
        <f>R2</f>
        <v>Duramorph</v>
      </c>
      <c r="C6" s="219"/>
      <c r="D6" s="219"/>
      <c r="E6" s="75"/>
      <c r="F6" s="47" t="s">
        <v>293</v>
      </c>
      <c r="G6" s="74">
        <f>IF(Q2=0,"n/a",Q2)</f>
        <v>1</v>
      </c>
      <c r="H6" s="34"/>
      <c r="I6" s="34"/>
      <c r="J6" s="48"/>
      <c r="K6" s="34"/>
      <c r="L6" s="34"/>
      <c r="M6" s="34"/>
      <c r="N6" s="34"/>
      <c r="O6" s="34"/>
    </row>
    <row r="7" spans="1:27" ht="36.75" customHeight="1" x14ac:dyDescent="0.3">
      <c r="A7" s="46" t="s">
        <v>292</v>
      </c>
      <c r="B7" s="226" t="str">
        <f>S2</f>
        <v>Pain - Narcotic analgesic</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Pain management</v>
      </c>
      <c r="F10" s="217"/>
      <c r="G10" s="217"/>
      <c r="H10" s="217"/>
      <c r="I10" s="217"/>
      <c r="J10" s="50"/>
      <c r="K10" s="49"/>
      <c r="L10" s="49"/>
      <c r="M10" s="49"/>
      <c r="N10" s="49"/>
      <c r="O10" s="35"/>
    </row>
    <row r="11" spans="1:27" ht="39.75" customHeight="1" x14ac:dyDescent="0.3">
      <c r="A11" s="51"/>
      <c r="B11" s="49"/>
      <c r="C11" s="49" t="s">
        <v>296</v>
      </c>
      <c r="D11" s="49"/>
      <c r="E11" s="217">
        <f>U2</f>
        <v>0</v>
      </c>
      <c r="F11" s="217"/>
      <c r="G11" s="217"/>
      <c r="H11" s="217"/>
      <c r="I11" s="218"/>
      <c r="J11" s="50"/>
      <c r="K11" s="49"/>
      <c r="L11" s="49"/>
      <c r="M11" s="49"/>
      <c r="N11" s="49"/>
      <c r="O11" s="35"/>
    </row>
    <row r="12" spans="1:27" ht="153" customHeight="1" x14ac:dyDescent="0.3">
      <c r="A12" s="51"/>
      <c r="B12" s="49"/>
      <c r="C12" s="49" t="s">
        <v>309</v>
      </c>
      <c r="D12" s="49"/>
      <c r="E12" s="216" t="str">
        <f>V2</f>
        <v>Give via EPIDURAL ONLY, VS, Blurred vision, Dizziness, Drowsiness, Back pain, Diminished GI motility- Bowel program. Must be preservative free, No alcohol use on line or caps, use pump-label epidural only on tubing, 0.2 micron filter, NO FLUSHING.</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Y</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Epidural Intrathecal Line</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76"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pageSetUpPr fitToPage="1"/>
  </sheetPr>
  <dimension ref="A1:AA36"/>
  <sheetViews>
    <sheetView workbookViewId="0">
      <selection activeCell="B30" sqref="B3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Meds'!A113</f>
        <v>1</v>
      </c>
      <c r="R2" t="str">
        <f>'Protected - Detail re Meds'!B113</f>
        <v>Fentanyl Citrate/Fentanyl, Sublimaze</v>
      </c>
      <c r="S2" t="str">
        <f>'Protected - Detail re Meds'!C113</f>
        <v>Pain - Narcotic analgesic</v>
      </c>
      <c r="T2" t="str">
        <f>'Protected - Detail re Meds'!D113</f>
        <v>Pain management</v>
      </c>
      <c r="U2">
        <f>'Protected - Detail re Meds'!E113</f>
        <v>0</v>
      </c>
      <c r="V2" t="str">
        <f>'Protected - Detail re Meds'!F113</f>
        <v>Give via EPIDURAL ONLY, VS, Blurred vision, Drowsiness, Back pain, Bradycardia, Diminished GI motility-Bowel program. Must be preservative free, No alcohol use on line or caps, use pump-label epidural only on tubing, 0.2 micron filter, NO FLUSHING.</v>
      </c>
      <c r="W2" t="str">
        <f>'Protected - Detail re Meds'!G113</f>
        <v>X</v>
      </c>
      <c r="X2" t="str">
        <f>'Protected - Detail re Meds'!H113</f>
        <v>Epidural</v>
      </c>
      <c r="Y2">
        <f>'Protected - Detail re Meds'!I113</f>
        <v>0</v>
      </c>
      <c r="Z2">
        <f>'Protected - Detail re Meds'!J113</f>
        <v>0</v>
      </c>
      <c r="AA2" t="str">
        <f>'Protected - Detail re Meds'!L113</f>
        <v>Epidural Intrathecal Line</v>
      </c>
    </row>
    <row r="3" spans="1:27" ht="21" x14ac:dyDescent="0.35">
      <c r="A3" s="113" t="s">
        <v>432</v>
      </c>
      <c r="B3" s="113"/>
      <c r="C3" s="77"/>
      <c r="D3" s="77"/>
      <c r="E3" s="77"/>
      <c r="F3" s="77"/>
      <c r="G3" s="77"/>
      <c r="H3" s="77"/>
      <c r="I3" s="77"/>
      <c r="J3" s="78"/>
      <c r="K3" s="77"/>
      <c r="L3" s="77"/>
      <c r="M3" s="77"/>
      <c r="N3" s="77"/>
      <c r="O3" s="37"/>
    </row>
    <row r="4" spans="1:27" ht="21" x14ac:dyDescent="0.35">
      <c r="A4" s="114" t="s">
        <v>439</v>
      </c>
      <c r="B4" s="114"/>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37.5" customHeight="1" x14ac:dyDescent="0.3">
      <c r="A6" s="46" t="s">
        <v>294</v>
      </c>
      <c r="B6" s="219" t="str">
        <f>R2</f>
        <v>Fentanyl Citrate/Fentanyl, Sublimaze</v>
      </c>
      <c r="C6" s="219"/>
      <c r="D6" s="219"/>
      <c r="E6" s="75"/>
      <c r="F6" s="47" t="s">
        <v>293</v>
      </c>
      <c r="G6" s="74">
        <f>IF(Q2=0,"n/a",Q2)</f>
        <v>1</v>
      </c>
      <c r="H6" s="34"/>
      <c r="I6" s="34"/>
      <c r="J6" s="48"/>
      <c r="K6" s="34"/>
      <c r="L6" s="34"/>
      <c r="M6" s="34"/>
      <c r="N6" s="34"/>
      <c r="O6" s="34"/>
    </row>
    <row r="7" spans="1:27" ht="36.75" customHeight="1" x14ac:dyDescent="0.3">
      <c r="A7" s="46" t="s">
        <v>292</v>
      </c>
      <c r="B7" s="226" t="str">
        <f>S2</f>
        <v>Pain - Narcotic analgesic</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Pain management</v>
      </c>
      <c r="F10" s="217"/>
      <c r="G10" s="217"/>
      <c r="H10" s="217"/>
      <c r="I10" s="217"/>
      <c r="J10" s="50"/>
      <c r="K10" s="49"/>
      <c r="L10" s="49"/>
      <c r="M10" s="49"/>
      <c r="N10" s="49"/>
      <c r="O10" s="35"/>
    </row>
    <row r="11" spans="1:27" ht="39.75" customHeight="1" x14ac:dyDescent="0.3">
      <c r="A11" s="51"/>
      <c r="B11" s="49"/>
      <c r="C11" s="49" t="s">
        <v>296</v>
      </c>
      <c r="D11" s="49"/>
      <c r="E11" s="217">
        <f>U2</f>
        <v>0</v>
      </c>
      <c r="F11" s="217"/>
      <c r="G11" s="217"/>
      <c r="H11" s="217"/>
      <c r="I11" s="218"/>
      <c r="J11" s="50"/>
      <c r="K11" s="49"/>
      <c r="L11" s="49"/>
      <c r="M11" s="49"/>
      <c r="N11" s="49"/>
      <c r="O11" s="35"/>
    </row>
    <row r="12" spans="1:27" ht="153" customHeight="1" x14ac:dyDescent="0.3">
      <c r="A12" s="51"/>
      <c r="B12" s="49"/>
      <c r="C12" s="49" t="s">
        <v>309</v>
      </c>
      <c r="D12" s="49"/>
      <c r="E12" s="216" t="str">
        <f>V2</f>
        <v>Give via EPIDURAL ONLY, VS, Blurred vision, Drowsiness, Back pain, Bradycardia, Diminished GI motility-Bowel program. Must be preservative free, No alcohol use on line or caps, use pump-label epidural only on tubing, 0.2 micron filter, NO FLUSHING.</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Y</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18.75" x14ac:dyDescent="0.3">
      <c r="A21" s="51"/>
      <c r="B21" s="49"/>
      <c r="C21" s="49" t="s">
        <v>298</v>
      </c>
      <c r="D21" s="49"/>
      <c r="E21" s="205" t="str">
        <f>+IF(AA2=0,"n/a",AA2)</f>
        <v>Epidural Intrathecal Line</v>
      </c>
      <c r="F21" s="205"/>
      <c r="G21" s="205"/>
      <c r="H21" s="205"/>
      <c r="I21" s="49"/>
      <c r="J21" s="50"/>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76"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pageSetUpPr fitToPage="1"/>
  </sheetPr>
  <dimension ref="A1:AA36"/>
  <sheetViews>
    <sheetView workbookViewId="0">
      <selection activeCell="C29" sqref="C2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Meds'!A114</f>
        <v>2</v>
      </c>
      <c r="R2" t="str">
        <f>'Protected - Detail re Meds'!B114</f>
        <v>Hydromorphone/ Dilaudid, Dilaudid HP</v>
      </c>
      <c r="S2" t="str">
        <f>'Protected - Detail re Meds'!C114</f>
        <v>Pain - Narcotic analgesic</v>
      </c>
      <c r="T2" t="str">
        <f>'Protected - Detail re Meds'!D114</f>
        <v>Pain management</v>
      </c>
      <c r="U2">
        <f>'Protected - Detail re Meds'!E114</f>
        <v>0</v>
      </c>
      <c r="V2" t="str">
        <f>'Protected - Detail re Meds'!F114</f>
        <v>May be given Epidural, SC, IV, VS, Hypotension, Respiratory depression, Diminished GI motility-Bowel program. Caution in Elderly, 7 times more potent than Morphine, Dilaudid HP more potent than Dilaudid- Do Not confuse. If Epidural-Must be preservative free, No alcohol use on line or caps, use pump-label EPIDURAL ONLY on tubing, 0.2 micron filter, NO FLUSHING.</v>
      </c>
      <c r="W2" t="str">
        <f>'Protected - Detail re Meds'!G114</f>
        <v>X</v>
      </c>
      <c r="X2" t="str">
        <f>'Protected - Detail re Meds'!H114</f>
        <v>X- if IV</v>
      </c>
      <c r="Y2">
        <f>'Protected - Detail re Meds'!I114</f>
        <v>0</v>
      </c>
      <c r="Z2">
        <f>'Protected - Detail re Meds'!J114</f>
        <v>0</v>
      </c>
      <c r="AA2" t="str">
        <f>'Protected - Detail re Meds'!L114</f>
        <v>Epidural Intrathecal Line and Infusion Therapy:Patient-controlled Analgesia</v>
      </c>
    </row>
    <row r="3" spans="1:27" ht="21" x14ac:dyDescent="0.35">
      <c r="A3" s="113" t="s">
        <v>432</v>
      </c>
      <c r="B3" s="113"/>
      <c r="C3" s="77"/>
      <c r="D3" s="77"/>
      <c r="E3" s="77"/>
      <c r="F3" s="77"/>
      <c r="G3" s="77"/>
      <c r="H3" s="77"/>
      <c r="I3" s="77"/>
      <c r="J3" s="78"/>
      <c r="K3" s="77"/>
      <c r="L3" s="77"/>
      <c r="M3" s="77"/>
      <c r="N3" s="77"/>
      <c r="O3" s="37"/>
    </row>
    <row r="4" spans="1:27" ht="21" x14ac:dyDescent="0.35">
      <c r="A4" s="114" t="s">
        <v>439</v>
      </c>
      <c r="B4" s="114"/>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37.5" customHeight="1" x14ac:dyDescent="0.3">
      <c r="A6" s="46" t="s">
        <v>294</v>
      </c>
      <c r="B6" s="219" t="str">
        <f>R2</f>
        <v>Hydromorphone/ Dilaudid, Dilaudid HP</v>
      </c>
      <c r="C6" s="219"/>
      <c r="D6" s="219"/>
      <c r="E6" s="75"/>
      <c r="F6" s="47" t="s">
        <v>293</v>
      </c>
      <c r="G6" s="74">
        <f>IF(Q2=0,"n/a",Q2)</f>
        <v>2</v>
      </c>
      <c r="H6" s="34"/>
      <c r="I6" s="34"/>
      <c r="J6" s="48"/>
      <c r="K6" s="34"/>
      <c r="L6" s="34"/>
      <c r="M6" s="34"/>
      <c r="N6" s="34"/>
      <c r="O6" s="34"/>
    </row>
    <row r="7" spans="1:27" ht="36.75" customHeight="1" x14ac:dyDescent="0.3">
      <c r="A7" s="46" t="s">
        <v>292</v>
      </c>
      <c r="B7" s="226" t="str">
        <f>S2</f>
        <v>Pain - Narcotic analgesic</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Pain management</v>
      </c>
      <c r="F10" s="217"/>
      <c r="G10" s="217"/>
      <c r="H10" s="217"/>
      <c r="I10" s="217"/>
      <c r="J10" s="50"/>
      <c r="K10" s="49"/>
      <c r="L10" s="49"/>
      <c r="M10" s="49"/>
      <c r="N10" s="49"/>
      <c r="O10" s="35"/>
    </row>
    <row r="11" spans="1:27" ht="39.75" customHeight="1" x14ac:dyDescent="0.3">
      <c r="A11" s="51"/>
      <c r="B11" s="49"/>
      <c r="C11" s="49" t="s">
        <v>296</v>
      </c>
      <c r="D11" s="49"/>
      <c r="E11" s="217">
        <f>U2</f>
        <v>0</v>
      </c>
      <c r="F11" s="217"/>
      <c r="G11" s="217"/>
      <c r="H11" s="217"/>
      <c r="I11" s="218"/>
      <c r="J11" s="50"/>
      <c r="K11" s="49"/>
      <c r="L11" s="49"/>
      <c r="M11" s="49"/>
      <c r="N11" s="49"/>
      <c r="O11" s="35"/>
    </row>
    <row r="12" spans="1:27" ht="177.75" customHeight="1" x14ac:dyDescent="0.3">
      <c r="A12" s="51"/>
      <c r="B12" s="49"/>
      <c r="C12" s="49" t="s">
        <v>309</v>
      </c>
      <c r="D12" s="49"/>
      <c r="E12" s="216" t="str">
        <f>V2</f>
        <v>May be given Epidural, SC, IV, VS, Hypotension, Respiratory depression, Diminished GI motility-Bowel program. Caution in Elderly, 7 times more potent than Morphine, Dilaudid HP more potent than Dilaudid- Do Not confuse. If Epidural-Must be preservative free, No alcohol use on line or caps, use pump-label EPIDURAL ONLY on tubing, 0.2 micron filter, NO FLUSHING.</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Y</v>
      </c>
      <c r="F17" s="49" t="s">
        <v>429</v>
      </c>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37.5" customHeight="1" x14ac:dyDescent="0.3">
      <c r="A21" s="51"/>
      <c r="B21" s="49"/>
      <c r="C21" s="49" t="s">
        <v>298</v>
      </c>
      <c r="D21" s="49"/>
      <c r="E21" s="207" t="str">
        <f>+IF(AA2=0,"n/a",AA2)</f>
        <v>Epidural Intrathecal Line and Infusion Therapy:Patient-controlled Analgesia</v>
      </c>
      <c r="F21" s="207"/>
      <c r="G21" s="207"/>
      <c r="H21" s="207"/>
      <c r="I21" s="207"/>
      <c r="J21" s="208"/>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J21"/>
    <mergeCell ref="A1:J1"/>
    <mergeCell ref="A2:J2"/>
    <mergeCell ref="B6:D6"/>
    <mergeCell ref="B7:D7"/>
    <mergeCell ref="E10:I10"/>
  </mergeCells>
  <printOptions horizontalCentered="1" verticalCentered="1"/>
  <pageMargins left="0.7" right="0.7" top="0.75" bottom="0.75" header="0.3" footer="0.3"/>
  <pageSetup scale="72"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pageSetUpPr fitToPage="1"/>
  </sheetPr>
  <dimension ref="A1:AA36"/>
  <sheetViews>
    <sheetView workbookViewId="0">
      <selection activeCell="B10" sqref="B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Meds'!A115</f>
        <v>1</v>
      </c>
      <c r="R2" t="str">
        <f>'Protected - Detail re Meds'!B115</f>
        <v>Dolophine/Methadone</v>
      </c>
      <c r="S2" t="str">
        <f>'Protected - Detail re Meds'!C115</f>
        <v>Pain - Narcotic analgesic</v>
      </c>
      <c r="T2" t="str">
        <f>'Protected - Detail re Meds'!D115</f>
        <v>Pain management</v>
      </c>
      <c r="U2" t="str">
        <f>'Protected - Detail re Meds'!E115</f>
        <v>BUN, Cr, LFTs</v>
      </c>
      <c r="V2" t="str">
        <f>'Protected - Detail re Meds'!F115</f>
        <v>Dizziness, Light-headedness, Palpatations or Syncope, QT Prolongation, Respiratory depression, diminished GI motility-Bowel program, Titrate slowly. Bradycardia with higher doses.</v>
      </c>
      <c r="W2" t="str">
        <f>'Protected - Detail re Meds'!G115</f>
        <v>X</v>
      </c>
      <c r="X2" t="str">
        <f>'Protected - Detail re Meds'!H115</f>
        <v>X- if IV</v>
      </c>
      <c r="Y2">
        <f>'Protected - Detail re Meds'!I115</f>
        <v>0</v>
      </c>
      <c r="Z2">
        <f>'Protected - Detail re Meds'!J115</f>
        <v>0</v>
      </c>
      <c r="AA2" t="str">
        <f>'Protected - Detail re Meds'!L115</f>
        <v>Infusion Therapy:Patient-controlled Analgesia</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Dolophine/Methadone</v>
      </c>
      <c r="C6" s="219"/>
      <c r="D6" s="219"/>
      <c r="E6" s="75"/>
      <c r="F6" s="47" t="s">
        <v>293</v>
      </c>
      <c r="G6" s="74">
        <f>IF(Q2=0,"n/a",Q2)</f>
        <v>1</v>
      </c>
      <c r="H6" s="34"/>
      <c r="I6" s="34"/>
      <c r="J6" s="48"/>
      <c r="K6" s="34"/>
      <c r="L6" s="34"/>
      <c r="M6" s="34"/>
      <c r="N6" s="34"/>
      <c r="O6" s="34"/>
    </row>
    <row r="7" spans="1:27" ht="36.75" customHeight="1" x14ac:dyDescent="0.3">
      <c r="A7" s="46" t="s">
        <v>292</v>
      </c>
      <c r="B7" s="226" t="str">
        <f>S2</f>
        <v>Pain - Narcotic analgesic</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Pain management</v>
      </c>
      <c r="F10" s="217"/>
      <c r="G10" s="217"/>
      <c r="H10" s="217"/>
      <c r="I10" s="217"/>
      <c r="J10" s="50"/>
      <c r="K10" s="49"/>
      <c r="L10" s="49"/>
      <c r="M10" s="49"/>
      <c r="N10" s="49"/>
      <c r="O10" s="35"/>
    </row>
    <row r="11" spans="1:27" ht="39.75" customHeight="1" x14ac:dyDescent="0.3">
      <c r="A11" s="51"/>
      <c r="B11" s="49"/>
      <c r="C11" s="49" t="s">
        <v>296</v>
      </c>
      <c r="D11" s="49"/>
      <c r="E11" s="217" t="str">
        <f>U2</f>
        <v>BUN, Cr, LFTs</v>
      </c>
      <c r="F11" s="217"/>
      <c r="G11" s="217"/>
      <c r="H11" s="217"/>
      <c r="I11" s="218"/>
      <c r="J11" s="50"/>
      <c r="K11" s="49"/>
      <c r="L11" s="49"/>
      <c r="M11" s="49"/>
      <c r="N11" s="49"/>
      <c r="O11" s="35"/>
    </row>
    <row r="12" spans="1:27" ht="117.75" customHeight="1" x14ac:dyDescent="0.3">
      <c r="A12" s="51"/>
      <c r="B12" s="49"/>
      <c r="C12" s="49" t="s">
        <v>309</v>
      </c>
      <c r="D12" s="49"/>
      <c r="E12" s="216" t="str">
        <f>V2</f>
        <v>Dizziness, Light-headedness, Palpatations or Syncope, QT Prolongation, Respiratory depression, diminished GI motility-Bowel program, Titrate slowly. Bradycardia with higher doses.</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Y</v>
      </c>
      <c r="F17" s="49" t="s">
        <v>429</v>
      </c>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37.5" customHeight="1" x14ac:dyDescent="0.3">
      <c r="A21" s="51"/>
      <c r="B21" s="49"/>
      <c r="C21" s="49" t="s">
        <v>298</v>
      </c>
      <c r="D21" s="49"/>
      <c r="E21" s="207" t="str">
        <f>+IF(AA2=0,"n/a",AA2)</f>
        <v>Infusion Therapy:Patient-controlled Analgesia</v>
      </c>
      <c r="F21" s="207"/>
      <c r="G21" s="207"/>
      <c r="H21" s="207"/>
      <c r="I21" s="207"/>
      <c r="J21" s="208"/>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J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pageSetUpPr fitToPage="1"/>
  </sheetPr>
  <dimension ref="A1:AA36"/>
  <sheetViews>
    <sheetView workbookViewId="0">
      <selection activeCell="A2" sqref="A2:J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Meds'!A116</f>
        <v>2</v>
      </c>
      <c r="R2" t="str">
        <f>'Protected - Detail re Meds'!B116</f>
        <v>Morphine sulfate</v>
      </c>
      <c r="S2" t="str">
        <f>'Protected - Detail re Meds'!C116</f>
        <v>Pain - Narcotic analgesic</v>
      </c>
      <c r="T2" t="str">
        <f>'Protected - Detail re Meds'!D116</f>
        <v>Pain management</v>
      </c>
      <c r="U2">
        <f>'Protected - Detail re Meds'!E116</f>
        <v>0</v>
      </c>
      <c r="V2" t="str">
        <f>'Protected - Detail re Meds'!F116</f>
        <v>SC or IV not for epidural. Orthostatic Hypotension, Respiratory depression, Somulence, Observe when ambulating. Caution in Elderly. May use Basal rate only or with Boluses. Withdraw slowly.</v>
      </c>
      <c r="W2">
        <f>'Protected - Detail re Meds'!G116</f>
        <v>0</v>
      </c>
      <c r="X2" t="str">
        <f>'Protected - Detail re Meds'!H116</f>
        <v>X- if IV</v>
      </c>
      <c r="Y2">
        <f>'Protected - Detail re Meds'!I116</f>
        <v>0</v>
      </c>
      <c r="Z2">
        <f>'Protected - Detail re Meds'!J116</f>
        <v>0</v>
      </c>
      <c r="AA2" t="str">
        <f>'Protected - Detail re Meds'!L116</f>
        <v>Infusion Therapy:Patient-controlled Analgesia</v>
      </c>
    </row>
    <row r="3" spans="1:27" ht="21" x14ac:dyDescent="0.35">
      <c r="A3" s="113" t="s">
        <v>432</v>
      </c>
      <c r="B3" s="113"/>
      <c r="C3" s="77"/>
      <c r="D3" s="77"/>
      <c r="E3" s="77"/>
      <c r="F3" s="77"/>
      <c r="G3" s="77"/>
      <c r="H3" s="77"/>
      <c r="I3" s="77"/>
      <c r="J3" s="78"/>
      <c r="K3" s="77"/>
      <c r="L3" s="77"/>
      <c r="M3" s="77"/>
      <c r="N3" s="77"/>
      <c r="O3" s="37"/>
    </row>
    <row r="4" spans="1:27" ht="21" x14ac:dyDescent="0.35">
      <c r="A4" s="114" t="s">
        <v>439</v>
      </c>
      <c r="B4" s="114"/>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37.5" customHeight="1" x14ac:dyDescent="0.3">
      <c r="A6" s="46" t="s">
        <v>294</v>
      </c>
      <c r="B6" s="219" t="str">
        <f>R2</f>
        <v>Morphine sulfate</v>
      </c>
      <c r="C6" s="219"/>
      <c r="D6" s="219"/>
      <c r="E6" s="75"/>
      <c r="F6" s="47" t="s">
        <v>293</v>
      </c>
      <c r="G6" s="74">
        <f>IF(Q2=0,"n/a",Q2)</f>
        <v>2</v>
      </c>
      <c r="H6" s="34"/>
      <c r="I6" s="34"/>
      <c r="J6" s="48"/>
      <c r="K6" s="34"/>
      <c r="L6" s="34"/>
      <c r="M6" s="34"/>
      <c r="N6" s="34"/>
      <c r="O6" s="34"/>
    </row>
    <row r="7" spans="1:27" ht="36.75" customHeight="1" x14ac:dyDescent="0.3">
      <c r="A7" s="46" t="s">
        <v>292</v>
      </c>
      <c r="B7" s="226" t="str">
        <f>S2</f>
        <v>Pain - Narcotic analgesic</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Pain management</v>
      </c>
      <c r="F10" s="217"/>
      <c r="G10" s="217"/>
      <c r="H10" s="217"/>
      <c r="I10" s="217"/>
      <c r="J10" s="50"/>
      <c r="K10" s="49"/>
      <c r="L10" s="49"/>
      <c r="M10" s="49"/>
      <c r="N10" s="49"/>
      <c r="O10" s="35"/>
    </row>
    <row r="11" spans="1:27" ht="39.75" customHeight="1" x14ac:dyDescent="0.3">
      <c r="A11" s="51"/>
      <c r="B11" s="49"/>
      <c r="C11" s="49" t="s">
        <v>296</v>
      </c>
      <c r="D11" s="49"/>
      <c r="E11" s="217">
        <f>U2</f>
        <v>0</v>
      </c>
      <c r="F11" s="217"/>
      <c r="G11" s="217"/>
      <c r="H11" s="217"/>
      <c r="I11" s="218"/>
      <c r="J11" s="50"/>
      <c r="K11" s="49"/>
      <c r="L11" s="49"/>
      <c r="M11" s="49"/>
      <c r="N11" s="49"/>
      <c r="O11" s="35"/>
    </row>
    <row r="12" spans="1:27" ht="117.75" customHeight="1" x14ac:dyDescent="0.3">
      <c r="A12" s="51"/>
      <c r="B12" s="49"/>
      <c r="C12" s="49" t="s">
        <v>309</v>
      </c>
      <c r="D12" s="49"/>
      <c r="E12" s="216" t="str">
        <f>V2</f>
        <v>SC or IV not for epidural. Orthostatic Hypotension, Respiratory depression, Somulence, Observe when ambulating. Caution in Elderly. May use Basal rate only or with Boluses. Withdraw slowly.</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Y</v>
      </c>
      <c r="F16" s="49"/>
      <c r="G16" s="49"/>
      <c r="H16" s="49"/>
      <c r="I16" s="49"/>
      <c r="J16" s="50"/>
      <c r="K16" s="49"/>
      <c r="L16" s="49"/>
      <c r="M16" s="49"/>
      <c r="N16" s="49"/>
      <c r="O16" s="35"/>
    </row>
    <row r="17" spans="1:15" ht="18.75" x14ac:dyDescent="0.3">
      <c r="A17" s="51"/>
      <c r="B17" s="49"/>
      <c r="C17" s="49" t="s">
        <v>299</v>
      </c>
      <c r="D17" s="49"/>
      <c r="E17" s="36" t="str">
        <f>IF(X2=0,"N","Y")</f>
        <v>Y</v>
      </c>
      <c r="F17" s="49" t="s">
        <v>429</v>
      </c>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37.5" customHeight="1" x14ac:dyDescent="0.3">
      <c r="A21" s="51"/>
      <c r="B21" s="49"/>
      <c r="C21" s="49" t="s">
        <v>298</v>
      </c>
      <c r="D21" s="49"/>
      <c r="E21" s="207" t="str">
        <f>+IF(AA2=0,"n/a",AA2)</f>
        <v>Infusion Therapy:Patient-controlled Analgesia</v>
      </c>
      <c r="F21" s="207"/>
      <c r="G21" s="207"/>
      <c r="H21" s="207"/>
      <c r="I21" s="207"/>
      <c r="J21" s="208"/>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J21"/>
    <mergeCell ref="A1:J1"/>
    <mergeCell ref="A2:J2"/>
    <mergeCell ref="B6:D6"/>
    <mergeCell ref="B7:D7"/>
    <mergeCell ref="E10:I10"/>
  </mergeCells>
  <printOptions horizontalCentered="1" verticalCentered="1"/>
  <pageMargins left="0.7" right="0.7" top="0.75" bottom="0.75"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38"/>
  <sheetViews>
    <sheetView workbookViewId="0">
      <selection activeCell="G16" sqref="G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Meds'!A8</f>
        <v>0</v>
      </c>
      <c r="R2" t="str">
        <f>'Protected - Detail re Meds'!B8</f>
        <v>Cefazolin/Ancef, Kefzol</v>
      </c>
      <c r="S2" t="str">
        <f>'Protected - Detail re Meds'!C8</f>
        <v>Antibiotics</v>
      </c>
      <c r="T2" t="str">
        <f>'Protected - Detail re Meds'!D8</f>
        <v>Bacterial Infection</v>
      </c>
      <c r="U2" t="str">
        <f>'Protected - Detail re Meds'!E8</f>
        <v>CBC, PT</v>
      </c>
      <c r="V2" t="str">
        <f>'Protected - Detail re Meds'!F8</f>
        <v>Bleeding; Can be given IV Push over 3-5 minutes</v>
      </c>
      <c r="W2">
        <f>'Protected - Detail re Meds'!G8</f>
        <v>0</v>
      </c>
      <c r="X2">
        <f>'Protected - Detail re Meds'!H8</f>
        <v>0</v>
      </c>
      <c r="Y2" t="str">
        <f>'Protected - Detail re Meds'!I8</f>
        <v>X</v>
      </c>
      <c r="Z2">
        <f>'Protected - Detail re Meds'!J8</f>
        <v>0</v>
      </c>
      <c r="AA2">
        <f>'Protected - Detail re Meds'!L8</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Cefazolin/Ancef, Kefzol</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PT</v>
      </c>
      <c r="F13" s="194"/>
      <c r="G13" s="194"/>
      <c r="H13" s="194"/>
      <c r="I13" s="194"/>
      <c r="J13" s="50"/>
      <c r="K13" s="49"/>
      <c r="L13" s="49"/>
      <c r="M13" s="49"/>
      <c r="N13" s="49"/>
      <c r="O13" s="35"/>
    </row>
    <row r="14" spans="1:27" ht="18.75" x14ac:dyDescent="0.3">
      <c r="A14" s="51"/>
      <c r="B14" s="49"/>
      <c r="C14" s="49" t="s">
        <v>309</v>
      </c>
      <c r="D14" s="49"/>
      <c r="E14" s="204" t="str">
        <f>V2</f>
        <v>Bleeding; Can be given IV Push over 3-5 minutes</v>
      </c>
      <c r="F14" s="204"/>
      <c r="G14" s="204"/>
      <c r="H14" s="204"/>
      <c r="I14" s="204"/>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AA36"/>
  <sheetViews>
    <sheetView workbookViewId="0">
      <selection activeCell="B10" sqref="B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Meds'!A117</f>
        <v>1</v>
      </c>
      <c r="R2" t="str">
        <f>'Protected - Detail re Meds'!B117</f>
        <v>Infliximab / Remicade</v>
      </c>
      <c r="S2" t="str">
        <f>'Protected - Detail re Meds'!C117</f>
        <v>Monoclonal Antibody</v>
      </c>
      <c r="T2" t="str">
        <f>'Protected - Detail re Meds'!D117</f>
        <v>Rheumatoid Arthritis, Crohn's Disease, Psoriatic Arthritis</v>
      </c>
      <c r="U2" t="str">
        <f>'Protected - Detail re Meds'!E117</f>
        <v>CBC with Diff</v>
      </c>
      <c r="V2" t="str">
        <f>'Protected - Detail re Meds'!F117</f>
        <v>Hypersensitivity reaction; monitor BP and Pulse q 30min during infusion; CHF may occur or worsen; flu-like symptoms, serious infections and malignancies may occur; pre-meds frequently used; secondary infusion uses 1.2 filter; do not give if active infection</v>
      </c>
      <c r="W2" t="str">
        <f>'Protected - Detail re Meds'!G117</f>
        <v>X</v>
      </c>
      <c r="X2">
        <f>'Protected - Detail re Meds'!H117</f>
        <v>0</v>
      </c>
      <c r="Y2">
        <f>'Protected - Detail re Meds'!I117</f>
        <v>0</v>
      </c>
      <c r="Z2">
        <f>'Protected - Detail re Meds'!J117</f>
        <v>0</v>
      </c>
      <c r="AA2">
        <f>'Protected - Detail re Meds'!L117</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Infliximab / Remicade</v>
      </c>
      <c r="C6" s="219"/>
      <c r="D6" s="219"/>
      <c r="E6" s="75"/>
      <c r="F6" s="47" t="s">
        <v>293</v>
      </c>
      <c r="G6" s="74">
        <f>IF(Q2=0,"n/a",Q2)</f>
        <v>1</v>
      </c>
      <c r="H6" s="34"/>
      <c r="I6" s="34"/>
      <c r="J6" s="48"/>
      <c r="K6" s="34"/>
      <c r="L6" s="34"/>
      <c r="M6" s="34"/>
      <c r="N6" s="34"/>
      <c r="O6" s="34"/>
    </row>
    <row r="7" spans="1:27" ht="36.75" customHeight="1" x14ac:dyDescent="0.3">
      <c r="A7" s="46" t="s">
        <v>292</v>
      </c>
      <c r="B7" s="226" t="str">
        <f>S2</f>
        <v>Monoclonal Antibody</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Rheumatoid Arthritis, Crohn's Disease, Psoriatic Arthritis</v>
      </c>
      <c r="F10" s="217"/>
      <c r="G10" s="217"/>
      <c r="H10" s="217"/>
      <c r="I10" s="217"/>
      <c r="J10" s="50"/>
      <c r="K10" s="49"/>
      <c r="L10" s="49"/>
      <c r="M10" s="49"/>
      <c r="N10" s="49"/>
      <c r="O10" s="35"/>
    </row>
    <row r="11" spans="1:27" ht="39.75" customHeight="1" x14ac:dyDescent="0.3">
      <c r="A11" s="51"/>
      <c r="B11" s="49"/>
      <c r="C11" s="49" t="s">
        <v>296</v>
      </c>
      <c r="D11" s="49"/>
      <c r="E11" s="217" t="str">
        <f>U2</f>
        <v>CBC with Diff</v>
      </c>
      <c r="F11" s="217"/>
      <c r="G11" s="217"/>
      <c r="H11" s="217"/>
      <c r="I11" s="218"/>
      <c r="J11" s="50"/>
      <c r="K11" s="49"/>
      <c r="L11" s="49"/>
      <c r="M11" s="49"/>
      <c r="N11" s="49"/>
      <c r="O11" s="35"/>
    </row>
    <row r="12" spans="1:27" ht="117.75" customHeight="1" x14ac:dyDescent="0.3">
      <c r="A12" s="51"/>
      <c r="B12" s="49"/>
      <c r="C12" s="49" t="s">
        <v>309</v>
      </c>
      <c r="D12" s="49"/>
      <c r="E12" s="216" t="str">
        <f>V2</f>
        <v>Hypersensitivity reaction; monitor BP and Pulse q 30min during infusion; CHF may occur or worsen; flu-like symptoms, serious infections and malignancies may occur; pre-meds frequently used; secondary infusion uses 1.2 filter; do not give if active infection</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N</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37.5" customHeight="1" x14ac:dyDescent="0.3">
      <c r="A21" s="51"/>
      <c r="B21" s="49"/>
      <c r="C21" s="49" t="s">
        <v>298</v>
      </c>
      <c r="D21" s="49"/>
      <c r="E21" s="207" t="str">
        <f>+IF(AA2=0,"n/a",AA2)</f>
        <v>n/a</v>
      </c>
      <c r="F21" s="207"/>
      <c r="G21" s="207"/>
      <c r="H21" s="207"/>
      <c r="I21" s="207"/>
      <c r="J21" s="208"/>
      <c r="K21" s="49"/>
      <c r="L21" s="49"/>
      <c r="M21" s="49"/>
      <c r="N21" s="49"/>
      <c r="O21" s="35"/>
    </row>
    <row r="22" spans="1:15" ht="18.75" x14ac:dyDescent="0.3">
      <c r="A22" s="51"/>
      <c r="B22" s="49"/>
      <c r="C22" s="49"/>
      <c r="D22" s="49"/>
      <c r="E22" s="49"/>
      <c r="F22" s="75"/>
      <c r="G22" s="75"/>
      <c r="H22" s="75"/>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1:I11"/>
    <mergeCell ref="E12:I12"/>
    <mergeCell ref="F19:H19"/>
    <mergeCell ref="E21:J21"/>
    <mergeCell ref="A1:J1"/>
    <mergeCell ref="A2:J2"/>
    <mergeCell ref="B6:D6"/>
    <mergeCell ref="B7:D7"/>
    <mergeCell ref="E10:I10"/>
  </mergeCell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AA36"/>
  <sheetViews>
    <sheetView workbookViewId="0">
      <selection activeCell="D8" sqref="D8"/>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96"/>
      <c r="L1" s="96"/>
      <c r="M1" s="96"/>
      <c r="N1" s="96"/>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96"/>
      <c r="L2" s="96"/>
      <c r="M2" s="96"/>
      <c r="N2" s="96"/>
      <c r="O2" s="37"/>
      <c r="Q2">
        <f>'Protected - Detail re Meds'!A118</f>
        <v>0</v>
      </c>
      <c r="R2" t="str">
        <f>'Protected - Detail re Meds'!B118</f>
        <v>Levothyroxine - L-Thyroxine</v>
      </c>
      <c r="S2" t="str">
        <f>'Protected - Detail re Meds'!C118</f>
        <v>Hormone (Thyroid)</v>
      </c>
      <c r="T2" t="str">
        <f>'Protected - Detail re Meds'!D118</f>
        <v>Hypothyroidism, Myxedema coma</v>
      </c>
      <c r="U2" t="str">
        <f>'Protected - Detail re Meds'!E118</f>
        <v>Thyroid function tests, glucose values, PT/INR if on coumadin, digoxin levels if on Digoxin</v>
      </c>
      <c r="V2" t="str">
        <f>'Protected - Detail re Meds'!F118</f>
        <v>Any IV dose should be 50-75% of established oral dose; IV Push 100mcg per minute;  Read label carefully (available in different strengths); Do not add to other IV solutions; Protect from light once mixed, only stable for 4 hours;  Side effects:  Abd. cramps, angina, arrhythmias, chest pain, diarrhea, palpitations, heat intolerance, increase in P &amp; BP, insomnia, tachycardia, weight loss.</v>
      </c>
      <c r="W2">
        <f>'Protected - Detail re Meds'!G118</f>
        <v>0</v>
      </c>
      <c r="X2">
        <f>'Protected - Detail re Meds'!H118</f>
        <v>0</v>
      </c>
      <c r="Y2" t="str">
        <f>'Protected - Detail re Meds'!I118</f>
        <v>X</v>
      </c>
      <c r="Z2">
        <f>'Protected - Detail re Meds'!J118</f>
        <v>0</v>
      </c>
      <c r="AA2">
        <f>'Protected - Detail re Meds'!L118</f>
        <v>0</v>
      </c>
    </row>
    <row r="3" spans="1:27" ht="21" x14ac:dyDescent="0.35">
      <c r="A3" s="95"/>
      <c r="B3" s="96"/>
      <c r="C3" s="96"/>
      <c r="D3" s="96"/>
      <c r="E3" s="96"/>
      <c r="F3" s="96"/>
      <c r="G3" s="96"/>
      <c r="H3" s="96"/>
      <c r="I3" s="96"/>
      <c r="J3" s="97"/>
      <c r="K3" s="96"/>
      <c r="L3" s="96"/>
      <c r="M3" s="96"/>
      <c r="N3" s="96"/>
      <c r="O3" s="37"/>
    </row>
    <row r="4" spans="1:27" ht="21" x14ac:dyDescent="0.35">
      <c r="A4" s="95"/>
      <c r="B4" s="96"/>
      <c r="C4" s="96"/>
      <c r="D4" s="96"/>
      <c r="E4" s="96"/>
      <c r="F4" s="96"/>
      <c r="G4" s="96"/>
      <c r="H4" s="96"/>
      <c r="I4" s="96"/>
      <c r="J4" s="97"/>
      <c r="K4" s="96"/>
      <c r="L4" s="96"/>
      <c r="M4" s="96"/>
      <c r="N4" s="96"/>
      <c r="O4" s="37"/>
    </row>
    <row r="5" spans="1:27" ht="18.75" x14ac:dyDescent="0.3">
      <c r="A5" s="44"/>
      <c r="B5" s="94"/>
      <c r="C5" s="94"/>
      <c r="D5" s="94"/>
      <c r="E5" s="94"/>
      <c r="F5" s="94"/>
      <c r="G5" s="94"/>
      <c r="H5" s="94"/>
      <c r="I5" s="94"/>
      <c r="J5" s="45"/>
      <c r="K5" s="94"/>
      <c r="L5" s="94"/>
      <c r="M5" s="94"/>
      <c r="N5" s="94"/>
      <c r="O5" s="32"/>
    </row>
    <row r="6" spans="1:27" ht="37.5" customHeight="1" x14ac:dyDescent="0.3">
      <c r="A6" s="46" t="s">
        <v>294</v>
      </c>
      <c r="B6" s="219" t="str">
        <f>R2</f>
        <v>Levothyroxine - L-Thyroxine</v>
      </c>
      <c r="C6" s="219"/>
      <c r="D6" s="219"/>
      <c r="E6" s="94"/>
      <c r="F6" s="47" t="s">
        <v>293</v>
      </c>
      <c r="G6" s="93" t="str">
        <f>IF(Q2=0,"n/a",Q2)</f>
        <v>n/a</v>
      </c>
      <c r="H6" s="34"/>
      <c r="I6" s="34"/>
      <c r="J6" s="48"/>
      <c r="K6" s="34"/>
      <c r="L6" s="34"/>
      <c r="M6" s="34"/>
      <c r="N6" s="34"/>
      <c r="O6" s="34"/>
    </row>
    <row r="7" spans="1:27" ht="36.75" customHeight="1" x14ac:dyDescent="0.3">
      <c r="A7" s="46" t="s">
        <v>292</v>
      </c>
      <c r="B7" s="226" t="str">
        <f>S2</f>
        <v>Hormone (Thyroid)</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Hypothyroidism, Myxedema coma</v>
      </c>
      <c r="F10" s="217"/>
      <c r="G10" s="217"/>
      <c r="H10" s="217"/>
      <c r="I10" s="217"/>
      <c r="J10" s="50"/>
      <c r="K10" s="49"/>
      <c r="L10" s="49"/>
      <c r="M10" s="49"/>
      <c r="N10" s="49"/>
      <c r="O10" s="35"/>
    </row>
    <row r="11" spans="1:27" ht="39.75" customHeight="1" x14ac:dyDescent="0.3">
      <c r="A11" s="51"/>
      <c r="B11" s="49"/>
      <c r="C11" s="49" t="s">
        <v>296</v>
      </c>
      <c r="D11" s="49"/>
      <c r="E11" s="217" t="str">
        <f>U2</f>
        <v>Thyroid function tests, glucose values, PT/INR if on coumadin, digoxin levels if on Digoxin</v>
      </c>
      <c r="F11" s="217"/>
      <c r="G11" s="217"/>
      <c r="H11" s="217"/>
      <c r="I11" s="218"/>
      <c r="J11" s="50"/>
      <c r="K11" s="49"/>
      <c r="L11" s="49"/>
      <c r="M11" s="49"/>
      <c r="N11" s="49"/>
      <c r="O11" s="35"/>
    </row>
    <row r="12" spans="1:27" ht="195" customHeight="1" x14ac:dyDescent="0.3">
      <c r="A12" s="51"/>
      <c r="B12" s="49"/>
      <c r="C12" s="49" t="s">
        <v>309</v>
      </c>
      <c r="D12" s="49"/>
      <c r="E12" s="216" t="str">
        <f>V2</f>
        <v>Any IV dose should be 50-75% of established oral dose; IV Push 100mcg per minute;  Read label carefully (available in different strengths); Do not add to other IV solutions; Protect from light once mixed, only stable for 4 hours;  Side effects:  Abd. cramps, angina, arrhythmias, chest pain, diarrhea, palpitations, heat intolerance, increase in P &amp; BP, insomnia, tachycardia, weight loss.</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Y</v>
      </c>
      <c r="F16" s="49"/>
      <c r="G16" s="49"/>
      <c r="H16" s="49"/>
      <c r="I16" s="49"/>
      <c r="J16" s="50"/>
      <c r="K16" s="49"/>
      <c r="L16" s="49"/>
      <c r="M16" s="49"/>
      <c r="N16" s="49"/>
      <c r="O16" s="35"/>
    </row>
    <row r="17" spans="1:15" ht="18.75" x14ac:dyDescent="0.3">
      <c r="A17" s="51"/>
      <c r="B17" s="49"/>
      <c r="C17" s="49" t="s">
        <v>299</v>
      </c>
      <c r="D17" s="49"/>
      <c r="E17" s="36" t="str">
        <f>IF(X2=0,"N","Y")</f>
        <v>N</v>
      </c>
      <c r="F17" s="49"/>
      <c r="G17" s="49"/>
      <c r="H17" s="49"/>
      <c r="I17" s="49"/>
      <c r="J17" s="50"/>
      <c r="K17" s="49"/>
      <c r="L17" s="49"/>
      <c r="M17" s="49"/>
      <c r="N17" s="49"/>
      <c r="O17" s="35"/>
    </row>
    <row r="18" spans="1:15" ht="18.75" x14ac:dyDescent="0.3">
      <c r="A18" s="51"/>
      <c r="B18" s="49"/>
      <c r="C18" s="49" t="s">
        <v>391</v>
      </c>
      <c r="D18" s="49"/>
      <c r="E18" s="36" t="str">
        <f>IF(Y2=0,"N","Y")</f>
        <v>Y</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37.5" customHeight="1" x14ac:dyDescent="0.3">
      <c r="A21" s="51"/>
      <c r="B21" s="49"/>
      <c r="C21" s="49" t="s">
        <v>298</v>
      </c>
      <c r="D21" s="49"/>
      <c r="E21" s="207" t="str">
        <f>+IF(AA2=0,"n/a",AA2)</f>
        <v>n/a</v>
      </c>
      <c r="F21" s="207"/>
      <c r="G21" s="207"/>
      <c r="H21" s="207"/>
      <c r="I21" s="207"/>
      <c r="J21" s="208"/>
      <c r="K21" s="49"/>
      <c r="L21" s="49"/>
      <c r="M21" s="49"/>
      <c r="N21" s="49"/>
      <c r="O21" s="35"/>
    </row>
    <row r="22" spans="1:15" ht="18.75" x14ac:dyDescent="0.3">
      <c r="A22" s="51"/>
      <c r="B22" s="49"/>
      <c r="C22" s="49"/>
      <c r="D22" s="49"/>
      <c r="E22" s="49"/>
      <c r="F22" s="94"/>
      <c r="G22" s="94"/>
      <c r="H22" s="94"/>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2:I12"/>
    <mergeCell ref="F19:H19"/>
    <mergeCell ref="E21:J21"/>
    <mergeCell ref="A1:J1"/>
    <mergeCell ref="A2:J2"/>
    <mergeCell ref="B6:D6"/>
    <mergeCell ref="B7:D7"/>
    <mergeCell ref="E10:I10"/>
    <mergeCell ref="E11:I11"/>
  </mergeCell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AA36"/>
  <sheetViews>
    <sheetView workbookViewId="0">
      <selection activeCell="M10" sqref="M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105"/>
      <c r="L1" s="105"/>
      <c r="M1" s="105"/>
      <c r="N1" s="105"/>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105"/>
      <c r="L2" s="105"/>
      <c r="M2" s="105"/>
      <c r="N2" s="105"/>
      <c r="O2" s="37"/>
      <c r="Q2">
        <f>'Protected - Detail re Meds'!A119</f>
        <v>0</v>
      </c>
      <c r="R2" t="str">
        <f>'Protected - Detail re Meds'!B119</f>
        <v>Eculizumab / Soliris</v>
      </c>
      <c r="S2" t="str">
        <f>'Protected - Detail re Meds'!C119</f>
        <v>Monoclonal Antibody</v>
      </c>
      <c r="T2" t="str">
        <f>'Protected - Detail re Meds'!D119</f>
        <v>Paroxysmal Nocturnal Hemoglobinuia (PHN); Atypical Hemolytic Uremia Syndrome (aHUS)</v>
      </c>
      <c r="U2" t="str">
        <f>'Protected - Detail re Meds'!E119</f>
        <v>CBC, Chem 20, Urine Creatinine Ratio</v>
      </c>
      <c r="V2" t="str">
        <f>'Protected - Detail re Meds'!F119</f>
        <v>For pediatric patients, dose is calculated by weight in kg; med is mixed in home; must be refrigerated and brought to room temp; withdraw required amount and transfer to IV bag; gently invert bag to mix; inspect for particulate and discoloration; infuse typically over 1 hour; hypersensitivity reactions have occurred; epinephrine and benedryl IM/IV are kept on hand</v>
      </c>
      <c r="W2" t="str">
        <f>'Protected - Detail re Meds'!G119</f>
        <v>X</v>
      </c>
      <c r="X2" t="str">
        <f>'Protected - Detail re Meds'!H119</f>
        <v>X</v>
      </c>
      <c r="Y2">
        <f>'Protected - Detail re Meds'!I119</f>
        <v>0</v>
      </c>
      <c r="Z2">
        <f>'Protected - Detail re Meds'!J119</f>
        <v>0</v>
      </c>
      <c r="AA2">
        <f>'Protected - Detail re Meds'!L119</f>
        <v>0</v>
      </c>
    </row>
    <row r="3" spans="1:27" ht="21" x14ac:dyDescent="0.35">
      <c r="A3" s="104"/>
      <c r="B3" s="105"/>
      <c r="C3" s="105"/>
      <c r="D3" s="105"/>
      <c r="E3" s="105"/>
      <c r="F3" s="105"/>
      <c r="G3" s="105"/>
      <c r="H3" s="105"/>
      <c r="I3" s="105"/>
      <c r="J3" s="106"/>
      <c r="K3" s="105"/>
      <c r="L3" s="105"/>
      <c r="M3" s="105"/>
      <c r="N3" s="105"/>
      <c r="O3" s="37"/>
    </row>
    <row r="4" spans="1:27" ht="21" x14ac:dyDescent="0.35">
      <c r="A4" s="104"/>
      <c r="B4" s="105"/>
      <c r="C4" s="105"/>
      <c r="D4" s="105"/>
      <c r="E4" s="105"/>
      <c r="F4" s="105"/>
      <c r="G4" s="105"/>
      <c r="H4" s="105"/>
      <c r="I4" s="105"/>
      <c r="J4" s="106"/>
      <c r="K4" s="105"/>
      <c r="L4" s="105"/>
      <c r="M4" s="105"/>
      <c r="N4" s="105"/>
      <c r="O4" s="37"/>
    </row>
    <row r="5" spans="1:27" ht="18.75" x14ac:dyDescent="0.3">
      <c r="A5" s="44"/>
      <c r="B5" s="103"/>
      <c r="C5" s="103"/>
      <c r="D5" s="103"/>
      <c r="E5" s="103"/>
      <c r="F5" s="103"/>
      <c r="G5" s="103"/>
      <c r="H5" s="103"/>
      <c r="I5" s="103"/>
      <c r="J5" s="45"/>
      <c r="K5" s="103"/>
      <c r="L5" s="103"/>
      <c r="M5" s="103"/>
      <c r="N5" s="103"/>
      <c r="O5" s="32"/>
    </row>
    <row r="6" spans="1:27" ht="37.5" customHeight="1" x14ac:dyDescent="0.3">
      <c r="A6" s="46" t="s">
        <v>294</v>
      </c>
      <c r="B6" s="219" t="str">
        <f>R2</f>
        <v>Eculizumab / Soliris</v>
      </c>
      <c r="C6" s="219"/>
      <c r="D6" s="219"/>
      <c r="E6" s="103"/>
      <c r="F6" s="47" t="s">
        <v>293</v>
      </c>
      <c r="G6" s="102" t="str">
        <f>IF(Q2=0,"n/a",Q2)</f>
        <v>n/a</v>
      </c>
      <c r="H6" s="34"/>
      <c r="I6" s="34"/>
      <c r="J6" s="48"/>
      <c r="K6" s="34"/>
      <c r="L6" s="34"/>
      <c r="M6" s="34"/>
      <c r="N6" s="34"/>
      <c r="O6" s="34"/>
    </row>
    <row r="7" spans="1:27" ht="36.75" customHeight="1" x14ac:dyDescent="0.3">
      <c r="A7" s="46" t="s">
        <v>292</v>
      </c>
      <c r="B7" s="226" t="str">
        <f>S2</f>
        <v>Monoclonal Antibody</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5"/>
      <c r="C9" s="63"/>
      <c r="D9" s="65"/>
      <c r="E9" s="65"/>
      <c r="F9" s="65"/>
      <c r="G9" s="49"/>
      <c r="H9" s="49"/>
      <c r="I9" s="49"/>
      <c r="J9" s="50"/>
      <c r="K9" s="49"/>
      <c r="L9" s="49"/>
      <c r="M9" s="49"/>
      <c r="N9" s="49"/>
      <c r="O9" s="35"/>
    </row>
    <row r="10" spans="1:27" ht="60.75" customHeight="1" x14ac:dyDescent="0.3">
      <c r="A10" s="51"/>
      <c r="B10" s="49"/>
      <c r="C10" s="49" t="s">
        <v>295</v>
      </c>
      <c r="D10" s="49"/>
      <c r="E10" s="217" t="str">
        <f>T2</f>
        <v>Paroxysmal Nocturnal Hemoglobinuia (PHN); Atypical Hemolytic Uremia Syndrome (aHUS)</v>
      </c>
      <c r="F10" s="217"/>
      <c r="G10" s="217"/>
      <c r="H10" s="217"/>
      <c r="I10" s="217"/>
      <c r="J10" s="50"/>
      <c r="K10" s="49"/>
      <c r="L10" s="49"/>
      <c r="M10" s="49"/>
      <c r="N10" s="49"/>
      <c r="O10" s="35"/>
    </row>
    <row r="11" spans="1:27" ht="39.75" customHeight="1" x14ac:dyDescent="0.3">
      <c r="A11" s="51"/>
      <c r="B11" s="49"/>
      <c r="C11" s="49" t="s">
        <v>296</v>
      </c>
      <c r="D11" s="49"/>
      <c r="E11" s="217" t="str">
        <f>U2</f>
        <v>CBC, Chem 20, Urine Creatinine Ratio</v>
      </c>
      <c r="F11" s="217"/>
      <c r="G11" s="217"/>
      <c r="H11" s="217"/>
      <c r="I11" s="218"/>
      <c r="J11" s="50"/>
      <c r="K11" s="49"/>
      <c r="L11" s="49"/>
      <c r="M11" s="49"/>
      <c r="N11" s="49"/>
      <c r="O11" s="35"/>
    </row>
    <row r="12" spans="1:27" ht="195" customHeight="1" x14ac:dyDescent="0.3">
      <c r="A12" s="51"/>
      <c r="B12" s="49"/>
      <c r="C12" s="49" t="s">
        <v>309</v>
      </c>
      <c r="D12" s="49"/>
      <c r="E12" s="216" t="str">
        <f>V2</f>
        <v>For pediatric patients, dose is calculated by weight in kg; med is mixed in home; must be refrigerated and brought to room temp; withdraw required amount and transfer to IV bag; gently invert bag to mix; inspect for particulate and discoloration; infuse typically over 1 hour; hypersensitivity reactions have occurred; epinephrine and benedryl IM/IV are kept on hand</v>
      </c>
      <c r="F12" s="216"/>
      <c r="G12" s="216"/>
      <c r="H12" s="216"/>
      <c r="I12" s="216"/>
      <c r="J12" s="50"/>
      <c r="K12" s="49"/>
      <c r="L12" s="49"/>
      <c r="M12" s="49"/>
      <c r="N12" s="49"/>
      <c r="O12" s="35"/>
    </row>
    <row r="13" spans="1:27" ht="18.75" x14ac:dyDescent="0.3">
      <c r="A13" s="51"/>
      <c r="B13" s="49"/>
      <c r="C13" s="49"/>
      <c r="D13" s="49"/>
      <c r="E13" s="49"/>
      <c r="F13" s="49"/>
      <c r="G13" s="49"/>
      <c r="H13" s="49"/>
      <c r="I13" s="49"/>
      <c r="J13" s="50"/>
      <c r="K13" s="49"/>
      <c r="L13" s="49"/>
      <c r="M13" s="49"/>
      <c r="N13" s="49"/>
      <c r="O13" s="35"/>
    </row>
    <row r="14" spans="1:27" ht="18.75" x14ac:dyDescent="0.3">
      <c r="A14" s="51"/>
      <c r="B14" s="49"/>
      <c r="C14" s="49"/>
      <c r="D14" s="49"/>
      <c r="E14" s="49"/>
      <c r="F14" s="49"/>
      <c r="G14" s="49"/>
      <c r="H14" s="49"/>
      <c r="I14" s="49"/>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t="s">
        <v>313</v>
      </c>
      <c r="D16" s="49"/>
      <c r="E16" s="36" t="str">
        <f>IF(W2=0,"Y","N")</f>
        <v>N</v>
      </c>
      <c r="F16" s="49"/>
      <c r="G16" s="49"/>
      <c r="H16" s="49"/>
      <c r="I16" s="49"/>
      <c r="J16" s="50"/>
      <c r="K16" s="49"/>
      <c r="L16" s="49"/>
      <c r="M16" s="49"/>
      <c r="N16" s="49"/>
      <c r="O16" s="35"/>
    </row>
    <row r="17" spans="1:15" ht="18.75" x14ac:dyDescent="0.3">
      <c r="A17" s="51"/>
      <c r="B17" s="49"/>
      <c r="C17" s="49" t="s">
        <v>299</v>
      </c>
      <c r="D17" s="49"/>
      <c r="E17" s="36" t="str">
        <f>IF(X2=0,"N","Y")</f>
        <v>Y</v>
      </c>
      <c r="F17" s="49"/>
      <c r="G17" s="49"/>
      <c r="H17" s="49"/>
      <c r="I17" s="49"/>
      <c r="J17" s="50"/>
      <c r="K17" s="49"/>
      <c r="L17" s="49"/>
      <c r="M17" s="49"/>
      <c r="N17" s="49"/>
      <c r="O17" s="35"/>
    </row>
    <row r="18" spans="1:15" ht="18.75" x14ac:dyDescent="0.3">
      <c r="A18" s="51"/>
      <c r="B18" s="49"/>
      <c r="C18" s="49" t="s">
        <v>391</v>
      </c>
      <c r="D18" s="49"/>
      <c r="E18" s="36" t="str">
        <f>IF(Y2=0,"N","Y")</f>
        <v>N</v>
      </c>
      <c r="F18" s="49"/>
      <c r="G18" s="49"/>
      <c r="H18" s="49"/>
      <c r="I18" s="49"/>
      <c r="J18" s="50"/>
      <c r="K18" s="49"/>
      <c r="L18" s="49"/>
      <c r="M18" s="49"/>
      <c r="N18" s="49"/>
      <c r="O18" s="35"/>
    </row>
    <row r="19" spans="1:15" ht="18.75" x14ac:dyDescent="0.3">
      <c r="A19" s="51"/>
      <c r="B19" s="49"/>
      <c r="C19" s="49" t="s">
        <v>297</v>
      </c>
      <c r="D19" s="49"/>
      <c r="E19" s="36" t="str">
        <f>IF(Z2=0,"N","Y")</f>
        <v>N</v>
      </c>
      <c r="F19" s="196"/>
      <c r="G19" s="196"/>
      <c r="H19" s="196"/>
      <c r="I19" s="49"/>
      <c r="J19" s="50"/>
      <c r="K19" s="49"/>
      <c r="L19" s="49"/>
      <c r="M19" s="49"/>
      <c r="N19" s="49"/>
      <c r="O19" s="35"/>
    </row>
    <row r="20" spans="1:15" ht="18.75" x14ac:dyDescent="0.3">
      <c r="A20" s="51"/>
      <c r="B20" s="49"/>
      <c r="C20" s="49"/>
      <c r="D20" s="49"/>
      <c r="E20" s="49"/>
      <c r="F20" s="49"/>
      <c r="G20" s="49"/>
      <c r="H20" s="49"/>
      <c r="I20" s="49"/>
      <c r="J20" s="50"/>
      <c r="K20" s="49"/>
      <c r="L20" s="49"/>
      <c r="M20" s="49"/>
      <c r="N20" s="49"/>
      <c r="O20" s="35"/>
    </row>
    <row r="21" spans="1:15" ht="37.5" customHeight="1" x14ac:dyDescent="0.3">
      <c r="A21" s="51"/>
      <c r="B21" s="49"/>
      <c r="C21" s="49" t="s">
        <v>298</v>
      </c>
      <c r="D21" s="49"/>
      <c r="E21" s="207" t="str">
        <f>+IF(AA2=0,"n/a",AA2)</f>
        <v>n/a</v>
      </c>
      <c r="F21" s="207"/>
      <c r="G21" s="207"/>
      <c r="H21" s="207"/>
      <c r="I21" s="207"/>
      <c r="J21" s="208"/>
      <c r="K21" s="49"/>
      <c r="L21" s="49"/>
      <c r="M21" s="49"/>
      <c r="N21" s="49"/>
      <c r="O21" s="35"/>
    </row>
    <row r="22" spans="1:15" ht="18.75" x14ac:dyDescent="0.3">
      <c r="A22" s="51"/>
      <c r="B22" s="49"/>
      <c r="C22" s="49"/>
      <c r="D22" s="49"/>
      <c r="E22" s="49"/>
      <c r="F22" s="103"/>
      <c r="G22" s="103"/>
      <c r="H22" s="103"/>
      <c r="I22" s="49"/>
      <c r="J22" s="50"/>
      <c r="K22" s="49"/>
      <c r="L22" s="49"/>
      <c r="M22" s="49"/>
      <c r="N22" s="49"/>
      <c r="O22" s="35"/>
    </row>
    <row r="23" spans="1:15" ht="18.75" x14ac:dyDescent="0.3">
      <c r="A23" s="52" t="s">
        <v>310</v>
      </c>
      <c r="B23" s="40" t="s">
        <v>314</v>
      </c>
      <c r="C23" s="40"/>
      <c r="D23" s="40"/>
      <c r="E23" s="40"/>
      <c r="F23" s="40"/>
      <c r="G23" s="60"/>
      <c r="H23" s="60"/>
      <c r="I23" s="53"/>
      <c r="J23" s="54"/>
      <c r="K23" s="49"/>
      <c r="L23" s="49"/>
      <c r="M23" s="49"/>
      <c r="N23" s="49"/>
      <c r="O23" s="35"/>
    </row>
    <row r="24" spans="1:15" ht="18.75" x14ac:dyDescent="0.3">
      <c r="A24" s="52"/>
      <c r="B24" s="40" t="s">
        <v>315</v>
      </c>
      <c r="C24" s="40"/>
      <c r="D24" s="40"/>
      <c r="E24" s="40"/>
      <c r="F24" s="40"/>
      <c r="G24" s="60"/>
      <c r="H24" s="60"/>
      <c r="I24" s="53"/>
      <c r="J24" s="54"/>
      <c r="K24" s="49"/>
      <c r="L24" s="49"/>
      <c r="M24" s="49"/>
      <c r="N24" s="49"/>
      <c r="O24" s="35"/>
    </row>
    <row r="25" spans="1:15" ht="18.75" x14ac:dyDescent="0.3">
      <c r="A25" s="52"/>
      <c r="B25" s="40" t="s">
        <v>185</v>
      </c>
      <c r="C25" s="40"/>
      <c r="D25" s="40"/>
      <c r="E25" s="40"/>
      <c r="F25" s="40"/>
      <c r="G25" s="53"/>
      <c r="H25" s="53"/>
      <c r="I25" s="53"/>
      <c r="J25" s="54"/>
      <c r="K25" s="49"/>
      <c r="L25" s="49"/>
      <c r="M25" s="49"/>
      <c r="N25" s="49"/>
      <c r="O25" s="35"/>
    </row>
    <row r="26" spans="1:15" ht="18.75" x14ac:dyDescent="0.3">
      <c r="A26" s="52"/>
      <c r="B26" s="40"/>
      <c r="C26" s="40"/>
      <c r="D26" s="40"/>
      <c r="E26" s="40"/>
      <c r="F26" s="40"/>
      <c r="G26" s="53"/>
      <c r="H26" s="53"/>
      <c r="I26" s="53"/>
      <c r="J26" s="54"/>
      <c r="K26" s="49"/>
      <c r="L26" s="49"/>
      <c r="M26" s="49"/>
      <c r="N26" s="49"/>
      <c r="O26" s="35"/>
    </row>
    <row r="27" spans="1:15" x14ac:dyDescent="0.25">
      <c r="A27" s="52"/>
      <c r="B27" s="53"/>
      <c r="C27" s="53"/>
      <c r="D27" s="53"/>
      <c r="E27" s="53"/>
      <c r="F27" s="53"/>
      <c r="G27" s="53"/>
      <c r="H27" s="53"/>
      <c r="I27" s="53"/>
      <c r="J27" s="54"/>
      <c r="K27" s="53"/>
      <c r="L27" s="53"/>
      <c r="M27" s="53"/>
      <c r="N27" s="53"/>
      <c r="O27" s="40"/>
    </row>
    <row r="28" spans="1:15" x14ac:dyDescent="0.25">
      <c r="A28" s="52" t="s">
        <v>300</v>
      </c>
      <c r="B28" s="55" t="s">
        <v>306</v>
      </c>
      <c r="C28" s="53" t="s">
        <v>304</v>
      </c>
      <c r="D28" s="31"/>
      <c r="E28" s="31"/>
      <c r="F28" s="31"/>
      <c r="G28" s="31"/>
      <c r="H28" s="31"/>
      <c r="I28" s="53"/>
      <c r="J28" s="54"/>
      <c r="K28" s="53"/>
      <c r="L28" s="53"/>
      <c r="M28" s="53"/>
      <c r="N28" s="53"/>
      <c r="O28" s="40"/>
    </row>
    <row r="29" spans="1:15" x14ac:dyDescent="0.25">
      <c r="A29" s="52"/>
      <c r="B29" s="55" t="s">
        <v>301</v>
      </c>
      <c r="C29" s="53" t="s">
        <v>303</v>
      </c>
      <c r="D29" s="53"/>
      <c r="E29" s="53"/>
      <c r="F29" s="53"/>
      <c r="G29" s="53"/>
      <c r="H29" s="53"/>
      <c r="I29" s="53"/>
      <c r="J29" s="54"/>
      <c r="K29" s="53"/>
      <c r="L29" s="53"/>
      <c r="M29" s="53"/>
      <c r="N29" s="53"/>
      <c r="O29" s="40"/>
    </row>
    <row r="30" spans="1:15" ht="14.45" customHeight="1" x14ac:dyDescent="0.3">
      <c r="A30" s="51"/>
      <c r="B30" s="55" t="s">
        <v>302</v>
      </c>
      <c r="C30" s="53" t="s">
        <v>305</v>
      </c>
      <c r="D30" s="53"/>
      <c r="E30" s="53"/>
      <c r="F30" s="53"/>
      <c r="G30" s="53"/>
      <c r="H30" s="53"/>
      <c r="I30" s="49"/>
      <c r="J30" s="50"/>
      <c r="K30" s="49"/>
      <c r="L30" s="49"/>
      <c r="M30" s="49"/>
      <c r="N30" s="49"/>
      <c r="O30" s="35"/>
    </row>
    <row r="31" spans="1:15" ht="18.75" x14ac:dyDescent="0.3">
      <c r="A31" s="51"/>
      <c r="B31" s="49"/>
      <c r="C31" s="49"/>
      <c r="D31" s="49"/>
      <c r="E31" s="49"/>
      <c r="F31" s="49"/>
      <c r="G31" s="49"/>
      <c r="H31" s="49"/>
      <c r="I31" s="49"/>
      <c r="J31" s="50"/>
      <c r="K31" s="49"/>
      <c r="L31" s="49"/>
      <c r="M31" s="49"/>
      <c r="N31" s="49"/>
      <c r="O31" s="35"/>
    </row>
    <row r="32" spans="1:15" ht="19.5" thickBot="1" x14ac:dyDescent="0.35">
      <c r="A32" s="56"/>
      <c r="B32" s="57"/>
      <c r="C32" s="57"/>
      <c r="D32" s="57"/>
      <c r="E32" s="57"/>
      <c r="F32" s="57"/>
      <c r="G32" s="57"/>
      <c r="H32" s="57"/>
      <c r="I32" s="57"/>
      <c r="J32" s="58"/>
      <c r="K32" s="49"/>
      <c r="L32" s="49"/>
      <c r="M32" s="49"/>
      <c r="N32" s="49"/>
      <c r="O32" s="35"/>
    </row>
    <row r="33" spans="1:15" ht="18.75" x14ac:dyDescent="0.3">
      <c r="A33" s="35"/>
      <c r="B33" s="35"/>
      <c r="C33" s="35"/>
      <c r="D33" s="35"/>
      <c r="E33" s="35"/>
      <c r="F33" s="35"/>
      <c r="G33" s="35"/>
      <c r="H33" s="35"/>
      <c r="I33" s="35"/>
      <c r="J33" s="35"/>
      <c r="K33" s="35"/>
      <c r="L33" s="35"/>
      <c r="M33" s="35"/>
      <c r="N33" s="35"/>
      <c r="O33" s="35"/>
    </row>
    <row r="34" spans="1:15" ht="18.75" x14ac:dyDescent="0.3">
      <c r="A34" s="35"/>
      <c r="B34" s="35"/>
      <c r="C34" s="35"/>
      <c r="D34" s="35"/>
      <c r="E34" s="35"/>
      <c r="F34" s="35"/>
      <c r="G34" s="35"/>
      <c r="H34" s="35"/>
      <c r="I34" s="35"/>
      <c r="J34" s="35"/>
      <c r="K34" s="35"/>
      <c r="L34" s="35"/>
      <c r="M34" s="35"/>
      <c r="N34" s="35"/>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sheetData>
  <mergeCells count="9">
    <mergeCell ref="E12:I12"/>
    <mergeCell ref="F19:H19"/>
    <mergeCell ref="E21:J21"/>
    <mergeCell ref="A1:J1"/>
    <mergeCell ref="A2:J2"/>
    <mergeCell ref="B6:D6"/>
    <mergeCell ref="B7:D7"/>
    <mergeCell ref="E10:I10"/>
    <mergeCell ref="E11:I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38"/>
  <sheetViews>
    <sheetView workbookViewId="0">
      <selection activeCell="H17" sqref="H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Meds'!A9</f>
        <v>0</v>
      </c>
      <c r="R2" t="str">
        <f>'Protected - Detail re Meds'!B9</f>
        <v>Cefepime/Maxipime</v>
      </c>
      <c r="S2" t="str">
        <f>'Protected - Detail re Meds'!C9</f>
        <v>Antibiotics</v>
      </c>
      <c r="T2" t="str">
        <f>'Protected - Detail re Meds'!D9</f>
        <v>Bacterial Infection</v>
      </c>
      <c r="U2" t="str">
        <f>'Protected - Detail re Meds'!E9</f>
        <v>CBC ċ Plts, PT</v>
      </c>
      <c r="V2" t="str">
        <f>'Protected - Detail re Meds'!F9</f>
        <v>Bleeding; Can be given IV Push over 3-5 minutes</v>
      </c>
      <c r="W2">
        <f>'Protected - Detail re Meds'!G9</f>
        <v>0</v>
      </c>
      <c r="X2">
        <f>'Protected - Detail re Meds'!H9</f>
        <v>0</v>
      </c>
      <c r="Y2" t="str">
        <f>'Protected - Detail re Meds'!I9</f>
        <v>X</v>
      </c>
      <c r="Z2">
        <f>'Protected - Detail re Meds'!J9</f>
        <v>0</v>
      </c>
      <c r="AA2">
        <f>'Protected - Detail re Meds'!L9</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Cefepime/Maxipime</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ċ Plts, PT</v>
      </c>
      <c r="F13" s="194"/>
      <c r="G13" s="194"/>
      <c r="H13" s="194"/>
      <c r="I13" s="194"/>
      <c r="J13" s="50"/>
      <c r="K13" s="49"/>
      <c r="L13" s="49"/>
      <c r="M13" s="49"/>
      <c r="N13" s="49"/>
      <c r="O13" s="35"/>
    </row>
    <row r="14" spans="1:27" ht="18.75" x14ac:dyDescent="0.3">
      <c r="A14" s="51"/>
      <c r="B14" s="49"/>
      <c r="C14" s="49" t="s">
        <v>309</v>
      </c>
      <c r="D14" s="49"/>
      <c r="E14" s="204" t="str">
        <f>V2</f>
        <v>Bleeding; Can be given IV Push over 3-5 minutes</v>
      </c>
      <c r="F14" s="204"/>
      <c r="G14" s="204"/>
      <c r="H14" s="204"/>
      <c r="I14" s="204"/>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38"/>
  <sheetViews>
    <sheetView workbookViewId="0">
      <selection activeCell="G17" sqref="G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Meds'!A10</f>
        <v>0</v>
      </c>
      <c r="R2" t="str">
        <f>'Protected - Detail re Meds'!B10</f>
        <v>Cefoperazone/Cefobid</v>
      </c>
      <c r="S2" t="str">
        <f>'Protected - Detail re Meds'!C10</f>
        <v>Antibiotics</v>
      </c>
      <c r="T2" t="str">
        <f>'Protected - Detail re Meds'!D10</f>
        <v>Bacterial Infection</v>
      </c>
      <c r="U2" t="str">
        <f>'Protected - Detail re Meds'!E10</f>
        <v>BUN, Cr</v>
      </c>
      <c r="V2" t="str">
        <f>'Protected - Detail re Meds'!F10</f>
        <v>Diarrhea, headache</v>
      </c>
      <c r="W2">
        <f>'Protected - Detail re Meds'!G10</f>
        <v>0</v>
      </c>
      <c r="X2">
        <f>'Protected - Detail re Meds'!H10</f>
        <v>0</v>
      </c>
      <c r="Y2">
        <f>'Protected - Detail re Meds'!I10</f>
        <v>0</v>
      </c>
      <c r="Z2">
        <f>'Protected - Detail re Meds'!J10</f>
        <v>0</v>
      </c>
      <c r="AA2">
        <f>'Protected - Detail re Meds'!L10</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Cefoperazone/Cefobid</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BUN, Cr</v>
      </c>
      <c r="F13" s="194"/>
      <c r="G13" s="194"/>
      <c r="H13" s="194"/>
      <c r="I13" s="194"/>
      <c r="J13" s="50"/>
      <c r="K13" s="49"/>
      <c r="L13" s="49"/>
      <c r="M13" s="49"/>
      <c r="N13" s="49"/>
      <c r="O13" s="35"/>
    </row>
    <row r="14" spans="1:27" ht="18.75" x14ac:dyDescent="0.3">
      <c r="A14" s="51"/>
      <c r="B14" s="49"/>
      <c r="C14" s="49" t="s">
        <v>309</v>
      </c>
      <c r="D14" s="49"/>
      <c r="E14" s="204" t="str">
        <f>V2</f>
        <v>Diarrhea, headache</v>
      </c>
      <c r="F14" s="204"/>
      <c r="G14" s="204"/>
      <c r="H14" s="204"/>
      <c r="I14" s="204"/>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38"/>
  <sheetViews>
    <sheetView workbookViewId="0">
      <selection activeCell="G11" sqref="G1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Meds'!A11</f>
        <v>0</v>
      </c>
      <c r="R2" t="str">
        <f>'Protected - Detail re Meds'!B11</f>
        <v>Cefotan/Cefotetan</v>
      </c>
      <c r="S2" t="str">
        <f>'Protected - Detail re Meds'!C11</f>
        <v>Antibiotics</v>
      </c>
      <c r="T2" t="str">
        <f>'Protected - Detail re Meds'!D11</f>
        <v>Bacterial Infection</v>
      </c>
      <c r="U2" t="str">
        <f>'Protected - Detail re Meds'!E11</f>
        <v>CBC</v>
      </c>
      <c r="V2" t="str">
        <f>'Protected - Detail re Meds'!F11</f>
        <v>Hemolytic anemia</v>
      </c>
      <c r="W2">
        <f>'Protected - Detail re Meds'!G11</f>
        <v>0</v>
      </c>
      <c r="X2">
        <f>'Protected - Detail re Meds'!H11</f>
        <v>0</v>
      </c>
      <c r="Y2">
        <f>'Protected - Detail re Meds'!I11</f>
        <v>0</v>
      </c>
      <c r="Z2">
        <f>'Protected - Detail re Meds'!J11</f>
        <v>0</v>
      </c>
      <c r="AA2">
        <f>'Protected - Detail re Meds'!L11</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Cefotan/Cefotetan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v>
      </c>
      <c r="F13" s="194"/>
      <c r="G13" s="194"/>
      <c r="H13" s="194"/>
      <c r="I13" s="194"/>
      <c r="J13" s="50"/>
      <c r="K13" s="49"/>
      <c r="L13" s="49"/>
      <c r="M13" s="49"/>
      <c r="N13" s="49"/>
      <c r="O13" s="35"/>
    </row>
    <row r="14" spans="1:27" ht="18.75" x14ac:dyDescent="0.3">
      <c r="A14" s="51"/>
      <c r="B14" s="49"/>
      <c r="C14" s="49" t="s">
        <v>309</v>
      </c>
      <c r="D14" s="49"/>
      <c r="E14" s="204" t="str">
        <f>V2</f>
        <v>Hemolytic anemia</v>
      </c>
      <c r="F14" s="204"/>
      <c r="G14" s="204"/>
      <c r="H14" s="204"/>
      <c r="I14" s="204"/>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A38"/>
  <sheetViews>
    <sheetView workbookViewId="0">
      <selection activeCell="H10" sqref="H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Meds'!A12</f>
        <v>0</v>
      </c>
      <c r="R2" t="str">
        <f>'Protected - Detail re Meds'!B12</f>
        <v>Cefotaxime/Clarforan</v>
      </c>
      <c r="S2" t="str">
        <f>'Protected - Detail re Meds'!C12</f>
        <v>Antibiotics</v>
      </c>
      <c r="T2" t="str">
        <f>'Protected - Detail re Meds'!D12</f>
        <v>Bacterial Infection</v>
      </c>
      <c r="U2" t="str">
        <f>'Protected - Detail re Meds'!E12</f>
        <v>BUN, Cr, LFTs</v>
      </c>
      <c r="V2" t="str">
        <f>'Protected - Detail re Meds'!F12</f>
        <v>Severe Colitis</v>
      </c>
      <c r="W2" t="str">
        <f>'Protected - Detail re Meds'!G12</f>
        <v>X</v>
      </c>
      <c r="X2">
        <f>'Protected - Detail re Meds'!H12</f>
        <v>0</v>
      </c>
      <c r="Y2">
        <f>'Protected - Detail re Meds'!I12</f>
        <v>0</v>
      </c>
      <c r="Z2">
        <f>'Protected - Detail re Meds'!J12</f>
        <v>0</v>
      </c>
      <c r="AA2">
        <f>'Protected - Detail re Meds'!L12</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Cefotaxime/Clarforan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BUN, Cr, LFTs</v>
      </c>
      <c r="F13" s="194"/>
      <c r="G13" s="194"/>
      <c r="H13" s="194"/>
      <c r="I13" s="194"/>
      <c r="J13" s="50"/>
      <c r="K13" s="49"/>
      <c r="L13" s="49"/>
      <c r="M13" s="49"/>
      <c r="N13" s="49"/>
      <c r="O13" s="35"/>
    </row>
    <row r="14" spans="1:27" ht="18.75" x14ac:dyDescent="0.3">
      <c r="A14" s="51"/>
      <c r="B14" s="49"/>
      <c r="C14" s="49" t="s">
        <v>309</v>
      </c>
      <c r="D14" s="49"/>
      <c r="E14" s="204" t="str">
        <f>V2</f>
        <v>Severe Colitis</v>
      </c>
      <c r="F14" s="204"/>
      <c r="G14" s="204"/>
      <c r="H14" s="204"/>
      <c r="I14" s="204"/>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38"/>
  <sheetViews>
    <sheetView workbookViewId="0">
      <selection activeCell="I11" sqref="I1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Meds'!A13</f>
        <v>0</v>
      </c>
      <c r="R2" t="str">
        <f>'Protected - Detail re Meds'!B13</f>
        <v>Cefoxitin/Mefoxin</v>
      </c>
      <c r="S2" t="str">
        <f>'Protected - Detail re Meds'!C13</f>
        <v>Antibiotics</v>
      </c>
      <c r="T2" t="str">
        <f>'Protected - Detail re Meds'!D13</f>
        <v>Bacterial Infection</v>
      </c>
      <c r="U2" t="str">
        <f>'Protected - Detail re Meds'!E13</f>
        <v>CBC, SCr, LFTs</v>
      </c>
      <c r="V2" t="str">
        <f>'Protected - Detail re Meds'!F13</f>
        <v>Bleeding; Can be given IV Push over 3-5 minutes</v>
      </c>
      <c r="W2">
        <f>'Protected - Detail re Meds'!G13</f>
        <v>0</v>
      </c>
      <c r="X2">
        <f>'Protected - Detail re Meds'!H13</f>
        <v>0</v>
      </c>
      <c r="Y2" t="str">
        <f>'Protected - Detail re Meds'!I13</f>
        <v>X</v>
      </c>
      <c r="Z2">
        <f>'Protected - Detail re Meds'!J13</f>
        <v>0</v>
      </c>
      <c r="AA2">
        <f>'Protected - Detail re Meds'!L13</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Cefoxitin/Mefoxin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SCr, LFTs</v>
      </c>
      <c r="F13" s="194"/>
      <c r="G13" s="194"/>
      <c r="H13" s="194"/>
      <c r="I13" s="194"/>
      <c r="J13" s="50"/>
      <c r="K13" s="49"/>
      <c r="L13" s="49"/>
      <c r="M13" s="49"/>
      <c r="N13" s="49"/>
      <c r="O13" s="35"/>
    </row>
    <row r="14" spans="1:27" ht="18.75" x14ac:dyDescent="0.3">
      <c r="A14" s="51"/>
      <c r="B14" s="49"/>
      <c r="C14" s="49" t="s">
        <v>309</v>
      </c>
      <c r="D14" s="49"/>
      <c r="E14" s="204" t="str">
        <f>V2</f>
        <v>Bleeding; Can be given IV Push over 3-5 minutes</v>
      </c>
      <c r="F14" s="204"/>
      <c r="G14" s="204"/>
      <c r="H14" s="204"/>
      <c r="I14" s="204"/>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A38"/>
  <sheetViews>
    <sheetView workbookViewId="0">
      <selection activeCell="A14" sqref="A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Meds'!A14</f>
        <v>0</v>
      </c>
      <c r="R2" t="str">
        <f>'Protected - Detail re Meds'!B14</f>
        <v>Ceftaroline/Teflaro</v>
      </c>
      <c r="S2" t="str">
        <f>'Protected - Detail re Meds'!C14</f>
        <v>Antibiotics</v>
      </c>
      <c r="T2" t="str">
        <f>'Protected - Detail re Meds'!D14</f>
        <v>Bacterial Infection</v>
      </c>
      <c r="U2" t="str">
        <f>'Protected - Detail re Meds'!E14</f>
        <v>CrCl, CBC w/diff, BMP</v>
      </c>
      <c r="V2" t="str">
        <f>'Protected - Detail re Meds'!F14</f>
        <v xml:space="preserve">Mini bag plus/not stable&gt;24 hours; diarrhea, c-diff, hemolytic anemia, nephrotoxic </v>
      </c>
      <c r="W2" t="str">
        <f>'Protected - Detail re Meds'!G14</f>
        <v>X</v>
      </c>
      <c r="X2">
        <f>'Protected - Detail re Meds'!H14</f>
        <v>0</v>
      </c>
      <c r="Y2">
        <f>'Protected - Detail re Meds'!I14</f>
        <v>0</v>
      </c>
      <c r="Z2">
        <f>'Protected - Detail re Meds'!J14</f>
        <v>0</v>
      </c>
      <c r="AA2">
        <f>'Protected - Detail re Meds'!L14</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Ceftaroline/Teflaro</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CrCl, CBC w/diff, BMP</v>
      </c>
      <c r="F13" s="194"/>
      <c r="G13" s="194"/>
      <c r="H13" s="194"/>
      <c r="I13" s="194"/>
      <c r="J13" s="50"/>
      <c r="K13" s="49"/>
      <c r="L13" s="49"/>
      <c r="M13" s="49"/>
      <c r="N13" s="49"/>
      <c r="O13" s="35"/>
    </row>
    <row r="14" spans="1:27" ht="63.75" customHeight="1" x14ac:dyDescent="0.3">
      <c r="A14" s="51"/>
      <c r="B14" s="49"/>
      <c r="C14" s="49" t="s">
        <v>309</v>
      </c>
      <c r="D14" s="49"/>
      <c r="E14" s="206" t="str">
        <f>V2</f>
        <v xml:space="preserve">Mini bag plus/not stable&gt;24 hours; diarrhea, c-diff, hemolytic anemia, nephrotoxic </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H12"/>
    <mergeCell ref="E13:I13"/>
    <mergeCell ref="E14:I14"/>
    <mergeCell ref="F21:H21"/>
  </mergeCells>
  <printOptions horizontalCentered="1" verticalCentered="1"/>
  <pageMargins left="0.7" right="0.7" top="0.75" bottom="0.75" header="0.3" footer="0.3"/>
  <pageSetup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A38"/>
  <sheetViews>
    <sheetView workbookViewId="0">
      <selection activeCell="B15" sqref="B1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Meds'!A15</f>
        <v>0</v>
      </c>
      <c r="R2" t="str">
        <f>'Protected - Detail re Meds'!B15</f>
        <v>Ceftazidime/Fortaz</v>
      </c>
      <c r="S2" t="str">
        <f>'Protected - Detail re Meds'!C15</f>
        <v>Antibiotics</v>
      </c>
      <c r="T2" t="str">
        <f>'Protected - Detail re Meds'!D15</f>
        <v>Bacterial Infection</v>
      </c>
      <c r="U2" t="str">
        <f>'Protected - Detail re Meds'!E15</f>
        <v>CBC, BUN, Cr, PT</v>
      </c>
      <c r="V2" t="str">
        <f>'Protected - Detail re Meds'!F15</f>
        <v>Bleeding; IV Push over 3-5 min</v>
      </c>
      <c r="W2">
        <f>'Protected - Detail re Meds'!G15</f>
        <v>0</v>
      </c>
      <c r="X2">
        <f>'Protected - Detail re Meds'!H15</f>
        <v>0</v>
      </c>
      <c r="Y2" t="str">
        <f>'Protected - Detail re Meds'!I15</f>
        <v>X</v>
      </c>
      <c r="Z2">
        <f>'Protected - Detail re Meds'!J15</f>
        <v>0</v>
      </c>
      <c r="AA2">
        <f>'Protected - Detail re Meds'!L15</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Ceftazidime/Fortaz</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BUN, Cr, PT</v>
      </c>
      <c r="F13" s="194"/>
      <c r="G13" s="194"/>
      <c r="H13" s="194"/>
      <c r="I13" s="194"/>
      <c r="J13" s="50"/>
      <c r="K13" s="49"/>
      <c r="L13" s="49"/>
      <c r="M13" s="49"/>
      <c r="N13" s="49"/>
      <c r="O13" s="35"/>
    </row>
    <row r="14" spans="1:27" ht="39.75" customHeight="1" x14ac:dyDescent="0.3">
      <c r="A14" s="51"/>
      <c r="B14" s="49"/>
      <c r="C14" s="49" t="s">
        <v>309</v>
      </c>
      <c r="D14" s="49"/>
      <c r="E14" s="206" t="str">
        <f>V2</f>
        <v>Bleeding; IV Push over 3-5 min</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9"/>
  <sheetViews>
    <sheetView zoomScaleNormal="100" workbookViewId="0">
      <pane xSplit="2" ySplit="1" topLeftCell="F2" activePane="bottomRight" state="frozen"/>
      <selection pane="topRight" activeCell="C1" sqref="C1"/>
      <selection pane="bottomLeft" activeCell="A2" sqref="A2"/>
      <selection pane="bottomRight" activeCell="F5" sqref="F5"/>
    </sheetView>
  </sheetViews>
  <sheetFormatPr defaultRowHeight="15" x14ac:dyDescent="0.25"/>
  <cols>
    <col min="1" max="1" width="6" style="7" customWidth="1"/>
    <col min="2" max="2" width="24.42578125" style="2" customWidth="1"/>
    <col min="3" max="3" width="15.85546875" style="2" customWidth="1"/>
    <col min="4" max="4" width="34.7109375" style="2" customWidth="1"/>
    <col min="5" max="5" width="23.28515625" style="2" customWidth="1"/>
    <col min="6" max="6" width="45.5703125" style="2" customWidth="1"/>
    <col min="7" max="7" width="6.5703125" style="1" customWidth="1"/>
    <col min="8" max="9" width="10.42578125" style="1" customWidth="1"/>
    <col min="10" max="10" width="8" style="1" customWidth="1"/>
    <col min="11" max="11" width="104.85546875" style="121" customWidth="1"/>
    <col min="12" max="12" width="18.42578125" style="8" customWidth="1"/>
    <col min="13" max="13" width="17.42578125" customWidth="1"/>
  </cols>
  <sheetData>
    <row r="1" spans="1:12" s="9" customFormat="1" ht="30" x14ac:dyDescent="0.25">
      <c r="A1" s="10" t="s">
        <v>1</v>
      </c>
      <c r="B1" s="11" t="s">
        <v>50</v>
      </c>
      <c r="C1" s="11" t="s">
        <v>0</v>
      </c>
      <c r="D1" s="11" t="s">
        <v>33</v>
      </c>
      <c r="E1" s="11" t="s">
        <v>70</v>
      </c>
      <c r="F1" s="11" t="s">
        <v>308</v>
      </c>
      <c r="G1" s="12" t="s">
        <v>2</v>
      </c>
      <c r="H1" s="12" t="s">
        <v>46</v>
      </c>
      <c r="I1" s="12" t="s">
        <v>367</v>
      </c>
      <c r="J1" s="14" t="s">
        <v>71</v>
      </c>
      <c r="K1" s="12" t="s">
        <v>447</v>
      </c>
      <c r="L1" s="10" t="s">
        <v>69</v>
      </c>
    </row>
    <row r="2" spans="1:12" s="17" customFormat="1" x14ac:dyDescent="0.25">
      <c r="A2" s="15"/>
      <c r="B2" s="13" t="s">
        <v>73</v>
      </c>
      <c r="C2" s="13" t="s">
        <v>3</v>
      </c>
      <c r="D2" s="13" t="s">
        <v>39</v>
      </c>
      <c r="E2" s="13" t="s">
        <v>81</v>
      </c>
      <c r="F2" s="13" t="s">
        <v>113</v>
      </c>
      <c r="G2" s="15" t="s">
        <v>8</v>
      </c>
      <c r="H2" s="15"/>
      <c r="I2" s="15"/>
      <c r="J2" s="15"/>
      <c r="K2" s="127"/>
      <c r="L2" s="16"/>
    </row>
    <row r="3" spans="1:12" s="17" customFormat="1" x14ac:dyDescent="0.25">
      <c r="A3" s="15"/>
      <c r="B3" s="13" t="s">
        <v>72</v>
      </c>
      <c r="C3" s="13" t="s">
        <v>3</v>
      </c>
      <c r="D3" s="13" t="s">
        <v>39</v>
      </c>
      <c r="E3" s="13" t="s">
        <v>83</v>
      </c>
      <c r="F3" s="13" t="s">
        <v>75</v>
      </c>
      <c r="G3" s="15" t="s">
        <v>8</v>
      </c>
      <c r="H3" s="15"/>
      <c r="I3" s="15"/>
      <c r="J3" s="15"/>
      <c r="K3" s="127"/>
      <c r="L3" s="16"/>
    </row>
    <row r="4" spans="1:12" s="17" customFormat="1" ht="30" x14ac:dyDescent="0.25">
      <c r="A4" s="15"/>
      <c r="B4" s="13" t="s">
        <v>74</v>
      </c>
      <c r="C4" s="13" t="s">
        <v>3</v>
      </c>
      <c r="D4" s="13" t="s">
        <v>39</v>
      </c>
      <c r="E4" s="13" t="s">
        <v>176</v>
      </c>
      <c r="F4" s="13" t="s">
        <v>76</v>
      </c>
      <c r="G4" s="15" t="s">
        <v>8</v>
      </c>
      <c r="H4" s="15"/>
      <c r="I4" s="15"/>
      <c r="J4" s="15"/>
      <c r="K4" s="127"/>
      <c r="L4" s="16"/>
    </row>
    <row r="5" spans="1:12" s="17" customFormat="1" ht="195" x14ac:dyDescent="0.25">
      <c r="A5" s="133">
        <v>1</v>
      </c>
      <c r="B5" s="13" t="s">
        <v>444</v>
      </c>
      <c r="C5" s="13" t="s">
        <v>3</v>
      </c>
      <c r="D5" s="13" t="s">
        <v>445</v>
      </c>
      <c r="E5" s="13" t="s">
        <v>446</v>
      </c>
      <c r="F5" s="2" t="s">
        <v>448</v>
      </c>
      <c r="G5" s="15" t="s">
        <v>8</v>
      </c>
      <c r="H5" s="15"/>
      <c r="I5" s="15"/>
      <c r="J5" s="15"/>
      <c r="K5" s="131" t="s">
        <v>449</v>
      </c>
      <c r="L5" s="16"/>
    </row>
    <row r="6" spans="1:12" s="17" customFormat="1" ht="30" x14ac:dyDescent="0.25">
      <c r="A6" s="15"/>
      <c r="B6" s="13" t="s">
        <v>77</v>
      </c>
      <c r="C6" s="13" t="s">
        <v>3</v>
      </c>
      <c r="D6" s="13" t="s">
        <v>39</v>
      </c>
      <c r="E6" s="5" t="s">
        <v>193</v>
      </c>
      <c r="F6" s="5" t="s">
        <v>79</v>
      </c>
      <c r="G6" s="15"/>
      <c r="H6" s="15"/>
      <c r="I6" s="15"/>
      <c r="J6" s="15"/>
      <c r="K6" s="127"/>
      <c r="L6" s="16"/>
    </row>
    <row r="7" spans="1:12" s="17" customFormat="1" x14ac:dyDescent="0.25">
      <c r="A7" s="15"/>
      <c r="B7" s="13" t="s">
        <v>80</v>
      </c>
      <c r="C7" s="13" t="s">
        <v>3</v>
      </c>
      <c r="D7" s="13" t="s">
        <v>39</v>
      </c>
      <c r="E7" s="13" t="s">
        <v>83</v>
      </c>
      <c r="F7" s="5" t="s">
        <v>369</v>
      </c>
      <c r="G7" s="15"/>
      <c r="H7" s="15"/>
      <c r="I7" s="25" t="s">
        <v>8</v>
      </c>
      <c r="J7" s="15"/>
      <c r="K7" s="127"/>
      <c r="L7" s="16"/>
    </row>
    <row r="8" spans="1:12" s="17" customFormat="1" x14ac:dyDescent="0.25">
      <c r="A8" s="15"/>
      <c r="B8" s="13" t="s">
        <v>82</v>
      </c>
      <c r="C8" s="13" t="s">
        <v>3</v>
      </c>
      <c r="D8" s="13" t="s">
        <v>39</v>
      </c>
      <c r="E8" s="13" t="s">
        <v>84</v>
      </c>
      <c r="F8" s="5" t="s">
        <v>368</v>
      </c>
      <c r="G8" s="15"/>
      <c r="H8" s="15"/>
      <c r="I8" s="25" t="s">
        <v>8</v>
      </c>
      <c r="J8" s="15"/>
      <c r="K8" s="127"/>
      <c r="L8" s="16"/>
    </row>
    <row r="9" spans="1:12" s="17" customFormat="1" x14ac:dyDescent="0.25">
      <c r="A9" s="15"/>
      <c r="B9" s="13" t="s">
        <v>85</v>
      </c>
      <c r="C9" s="13" t="s">
        <v>3</v>
      </c>
      <c r="D9" s="13" t="s">
        <v>39</v>
      </c>
      <c r="E9" s="13" t="s">
        <v>86</v>
      </c>
      <c r="F9" s="5" t="s">
        <v>368</v>
      </c>
      <c r="G9" s="15"/>
      <c r="H9" s="15"/>
      <c r="I9" s="25" t="s">
        <v>8</v>
      </c>
      <c r="J9" s="15"/>
      <c r="K9" s="127"/>
      <c r="L9" s="16"/>
    </row>
    <row r="10" spans="1:12" s="17" customFormat="1" x14ac:dyDescent="0.25">
      <c r="A10" s="15"/>
      <c r="B10" s="13" t="s">
        <v>87</v>
      </c>
      <c r="C10" s="13" t="s">
        <v>3</v>
      </c>
      <c r="D10" s="13" t="s">
        <v>39</v>
      </c>
      <c r="E10" s="13" t="s">
        <v>88</v>
      </c>
      <c r="F10" s="13" t="s">
        <v>137</v>
      </c>
      <c r="G10" s="15"/>
      <c r="H10" s="15"/>
      <c r="I10" s="15"/>
      <c r="J10" s="15"/>
      <c r="K10" s="127"/>
      <c r="L10" s="16"/>
    </row>
    <row r="11" spans="1:12" s="17" customFormat="1" x14ac:dyDescent="0.25">
      <c r="A11" s="15"/>
      <c r="B11" s="13" t="s">
        <v>89</v>
      </c>
      <c r="C11" s="13" t="s">
        <v>3</v>
      </c>
      <c r="D11" s="13" t="s">
        <v>39</v>
      </c>
      <c r="E11" s="13" t="s">
        <v>90</v>
      </c>
      <c r="F11" s="13" t="s">
        <v>138</v>
      </c>
      <c r="G11" s="15"/>
      <c r="H11" s="15"/>
      <c r="I11" s="15"/>
      <c r="J11" s="15"/>
      <c r="K11" s="127"/>
      <c r="L11" s="16"/>
    </row>
    <row r="12" spans="1:12" s="17" customFormat="1" x14ac:dyDescent="0.25">
      <c r="A12" s="15"/>
      <c r="B12" s="13" t="s">
        <v>100</v>
      </c>
      <c r="C12" s="13" t="s">
        <v>3</v>
      </c>
      <c r="D12" s="13" t="s">
        <v>39</v>
      </c>
      <c r="E12" s="13" t="s">
        <v>83</v>
      </c>
      <c r="F12" s="13" t="s">
        <v>99</v>
      </c>
      <c r="G12" s="15" t="s">
        <v>8</v>
      </c>
      <c r="H12" s="15"/>
      <c r="I12" s="15"/>
      <c r="J12" s="15"/>
      <c r="K12" s="127"/>
      <c r="L12" s="16"/>
    </row>
    <row r="13" spans="1:12" s="17" customFormat="1" x14ac:dyDescent="0.25">
      <c r="A13" s="15"/>
      <c r="B13" s="13" t="s">
        <v>91</v>
      </c>
      <c r="C13" s="13" t="s">
        <v>3</v>
      </c>
      <c r="D13" s="13" t="s">
        <v>39</v>
      </c>
      <c r="E13" s="13" t="s">
        <v>92</v>
      </c>
      <c r="F13" s="5" t="s">
        <v>368</v>
      </c>
      <c r="G13" s="15"/>
      <c r="H13" s="15"/>
      <c r="I13" s="25" t="s">
        <v>8</v>
      </c>
      <c r="J13" s="15"/>
      <c r="K13" s="127"/>
      <c r="L13" s="16"/>
    </row>
    <row r="14" spans="1:12" s="17" customFormat="1" ht="30" x14ac:dyDescent="0.25">
      <c r="A14" s="15"/>
      <c r="B14" s="5" t="s">
        <v>387</v>
      </c>
      <c r="C14" s="5" t="s">
        <v>3</v>
      </c>
      <c r="D14" s="5" t="s">
        <v>39</v>
      </c>
      <c r="E14" s="5" t="s">
        <v>388</v>
      </c>
      <c r="F14" s="5" t="s">
        <v>389</v>
      </c>
      <c r="G14" s="25" t="s">
        <v>8</v>
      </c>
      <c r="H14" s="25"/>
      <c r="I14" s="25"/>
      <c r="J14" s="15"/>
      <c r="K14" s="127"/>
      <c r="L14" s="16"/>
    </row>
    <row r="15" spans="1:12" s="17" customFormat="1" x14ac:dyDescent="0.25">
      <c r="A15" s="15"/>
      <c r="B15" s="13" t="s">
        <v>93</v>
      </c>
      <c r="C15" s="13" t="s">
        <v>3</v>
      </c>
      <c r="D15" s="13" t="s">
        <v>39</v>
      </c>
      <c r="E15" s="13" t="s">
        <v>94</v>
      </c>
      <c r="F15" s="13" t="s">
        <v>393</v>
      </c>
      <c r="G15" s="15"/>
      <c r="H15" s="15"/>
      <c r="I15" s="15" t="s">
        <v>8</v>
      </c>
      <c r="J15" s="15"/>
      <c r="K15" s="127"/>
      <c r="L15" s="16"/>
    </row>
    <row r="16" spans="1:12" ht="79.5" customHeight="1" x14ac:dyDescent="0.25">
      <c r="A16" s="84"/>
      <c r="B16" s="3" t="s">
        <v>400</v>
      </c>
      <c r="C16" s="3" t="s">
        <v>398</v>
      </c>
      <c r="D16" s="3" t="s">
        <v>399</v>
      </c>
      <c r="E16" s="3" t="s">
        <v>401</v>
      </c>
      <c r="F16" s="3" t="s">
        <v>402</v>
      </c>
      <c r="G16" s="85" t="s">
        <v>8</v>
      </c>
      <c r="H16" s="85"/>
      <c r="I16" s="85"/>
      <c r="J16" s="85"/>
      <c r="K16" s="85"/>
      <c r="L16" s="3"/>
    </row>
    <row r="17" spans="1:12" s="17" customFormat="1" ht="30" x14ac:dyDescent="0.25">
      <c r="A17" s="15"/>
      <c r="B17" s="13" t="s">
        <v>95</v>
      </c>
      <c r="C17" s="13" t="s">
        <v>3</v>
      </c>
      <c r="D17" s="13" t="s">
        <v>39</v>
      </c>
      <c r="E17" s="13" t="s">
        <v>84</v>
      </c>
      <c r="F17" s="5" t="s">
        <v>430</v>
      </c>
      <c r="G17" s="15"/>
      <c r="H17" s="15"/>
      <c r="I17" s="25" t="s">
        <v>8</v>
      </c>
      <c r="J17" s="15"/>
      <c r="K17" s="127"/>
      <c r="L17" s="16"/>
    </row>
    <row r="18" spans="1:12" s="17" customFormat="1" x14ac:dyDescent="0.25">
      <c r="A18" s="15"/>
      <c r="B18" s="13" t="s">
        <v>96</v>
      </c>
      <c r="C18" s="13" t="s">
        <v>3</v>
      </c>
      <c r="D18" s="13" t="s">
        <v>39</v>
      </c>
      <c r="E18" s="13" t="s">
        <v>97</v>
      </c>
      <c r="F18" s="13" t="s">
        <v>98</v>
      </c>
      <c r="G18" s="15" t="s">
        <v>8</v>
      </c>
      <c r="H18" s="15"/>
      <c r="I18" s="15"/>
      <c r="J18" s="15"/>
      <c r="K18" s="127"/>
      <c r="L18" s="16"/>
    </row>
    <row r="19" spans="1:12" s="17" customFormat="1" x14ac:dyDescent="0.25">
      <c r="A19" s="15"/>
      <c r="B19" s="5" t="s">
        <v>316</v>
      </c>
      <c r="C19" s="13" t="s">
        <v>3</v>
      </c>
      <c r="D19" s="13" t="s">
        <v>39</v>
      </c>
      <c r="E19" s="13" t="s">
        <v>97</v>
      </c>
      <c r="F19" s="13" t="s">
        <v>99</v>
      </c>
      <c r="G19" s="15"/>
      <c r="H19" s="15"/>
      <c r="I19" s="15"/>
      <c r="J19" s="15"/>
      <c r="K19" s="127"/>
      <c r="L19" s="16"/>
    </row>
    <row r="20" spans="1:12" s="17" customFormat="1" ht="45" x14ac:dyDescent="0.25">
      <c r="A20" s="15"/>
      <c r="B20" s="13" t="s">
        <v>101</v>
      </c>
      <c r="C20" s="13" t="s">
        <v>3</v>
      </c>
      <c r="D20" s="13" t="s">
        <v>39</v>
      </c>
      <c r="E20" s="13" t="s">
        <v>102</v>
      </c>
      <c r="F20" s="5" t="s">
        <v>377</v>
      </c>
      <c r="G20" s="15"/>
      <c r="H20" s="15"/>
      <c r="I20" s="25" t="s">
        <v>8</v>
      </c>
      <c r="J20" s="15"/>
      <c r="K20" s="127"/>
      <c r="L20" s="16"/>
    </row>
    <row r="21" spans="1:12" s="17" customFormat="1" x14ac:dyDescent="0.25">
      <c r="A21" s="15"/>
      <c r="B21" s="13" t="s">
        <v>103</v>
      </c>
      <c r="C21" s="13" t="s">
        <v>3</v>
      </c>
      <c r="D21" s="13" t="s">
        <v>39</v>
      </c>
      <c r="E21" s="13" t="s">
        <v>104</v>
      </c>
      <c r="F21" s="13" t="s">
        <v>105</v>
      </c>
      <c r="G21" s="15"/>
      <c r="H21" s="15"/>
      <c r="I21" s="15"/>
      <c r="J21" s="15"/>
      <c r="K21" s="127"/>
      <c r="L21" s="16"/>
    </row>
    <row r="22" spans="1:12" s="17" customFormat="1" x14ac:dyDescent="0.25">
      <c r="A22" s="15"/>
      <c r="B22" s="5" t="s">
        <v>317</v>
      </c>
      <c r="C22" s="13" t="s">
        <v>3</v>
      </c>
      <c r="D22" s="13" t="s">
        <v>39</v>
      </c>
      <c r="E22" s="13" t="s">
        <v>78</v>
      </c>
      <c r="F22" s="13" t="s">
        <v>106</v>
      </c>
      <c r="G22" s="15" t="s">
        <v>8</v>
      </c>
      <c r="H22" s="15" t="s">
        <v>8</v>
      </c>
      <c r="I22" s="15"/>
      <c r="J22" s="15" t="s">
        <v>8</v>
      </c>
      <c r="K22" s="127"/>
      <c r="L22" s="16"/>
    </row>
    <row r="23" spans="1:12" s="17" customFormat="1" x14ac:dyDescent="0.25">
      <c r="A23" s="15"/>
      <c r="B23" s="13" t="s">
        <v>107</v>
      </c>
      <c r="C23" s="13" t="s">
        <v>3</v>
      </c>
      <c r="D23" s="13" t="s">
        <v>39</v>
      </c>
      <c r="E23" s="13" t="s">
        <v>108</v>
      </c>
      <c r="F23" s="13" t="s">
        <v>109</v>
      </c>
      <c r="G23" s="15"/>
      <c r="H23" s="15"/>
      <c r="I23" s="15"/>
      <c r="J23" s="15"/>
      <c r="K23" s="127"/>
      <c r="L23" s="16"/>
    </row>
    <row r="24" spans="1:12" s="17" customFormat="1" ht="37.5" customHeight="1" x14ac:dyDescent="0.25">
      <c r="A24" s="15"/>
      <c r="B24" s="13" t="s">
        <v>111</v>
      </c>
      <c r="C24" s="13" t="s">
        <v>3</v>
      </c>
      <c r="D24" s="13" t="s">
        <v>39</v>
      </c>
      <c r="E24" s="13" t="s">
        <v>83</v>
      </c>
      <c r="F24" s="13" t="s">
        <v>110</v>
      </c>
      <c r="G24" s="15"/>
      <c r="H24" s="15"/>
      <c r="I24" s="15"/>
      <c r="J24" s="15"/>
      <c r="K24" s="127"/>
      <c r="L24" s="16"/>
    </row>
    <row r="25" spans="1:12" s="17" customFormat="1" x14ac:dyDescent="0.25">
      <c r="A25" s="15"/>
      <c r="B25" s="13" t="s">
        <v>4</v>
      </c>
      <c r="C25" s="13" t="s">
        <v>3</v>
      </c>
      <c r="D25" s="13" t="s">
        <v>39</v>
      </c>
      <c r="E25" s="13" t="s">
        <v>112</v>
      </c>
      <c r="F25" s="13" t="s">
        <v>139</v>
      </c>
      <c r="G25" s="15"/>
      <c r="H25" s="15"/>
      <c r="I25" s="15"/>
      <c r="J25" s="15"/>
      <c r="K25" s="127"/>
      <c r="L25" s="16"/>
    </row>
    <row r="26" spans="1:12" s="17" customFormat="1" x14ac:dyDescent="0.25">
      <c r="A26" s="15"/>
      <c r="B26" s="13" t="s">
        <v>114</v>
      </c>
      <c r="C26" s="13" t="s">
        <v>3</v>
      </c>
      <c r="D26" s="13" t="s">
        <v>39</v>
      </c>
      <c r="E26" s="13" t="s">
        <v>97</v>
      </c>
      <c r="F26" s="13" t="s">
        <v>115</v>
      </c>
      <c r="G26" s="15"/>
      <c r="H26" s="15"/>
      <c r="I26" s="15"/>
      <c r="J26" s="15"/>
      <c r="K26" s="127"/>
      <c r="L26" s="16"/>
    </row>
    <row r="27" spans="1:12" s="17" customFormat="1" x14ac:dyDescent="0.25">
      <c r="A27" s="15"/>
      <c r="B27" s="13" t="s">
        <v>116</v>
      </c>
      <c r="C27" s="13" t="s">
        <v>3</v>
      </c>
      <c r="D27" s="13" t="s">
        <v>39</v>
      </c>
      <c r="E27" s="13" t="s">
        <v>112</v>
      </c>
      <c r="F27" s="13" t="s">
        <v>113</v>
      </c>
      <c r="G27" s="15" t="s">
        <v>8</v>
      </c>
      <c r="H27" s="15"/>
      <c r="I27" s="15"/>
      <c r="J27" s="15"/>
      <c r="K27" s="127"/>
      <c r="L27" s="16"/>
    </row>
    <row r="28" spans="1:12" s="17" customFormat="1" x14ac:dyDescent="0.25">
      <c r="A28" s="15"/>
      <c r="B28" s="13" t="s">
        <v>117</v>
      </c>
      <c r="C28" s="13" t="s">
        <v>3</v>
      </c>
      <c r="D28" s="13" t="s">
        <v>39</v>
      </c>
      <c r="E28" s="13" t="s">
        <v>394</v>
      </c>
      <c r="F28" s="13" t="s">
        <v>118</v>
      </c>
      <c r="G28" s="15"/>
      <c r="H28" s="25"/>
      <c r="I28" s="25"/>
      <c r="J28" s="15"/>
      <c r="K28" s="127"/>
      <c r="L28" s="16"/>
    </row>
    <row r="29" spans="1:12" s="17" customFormat="1" x14ac:dyDescent="0.25">
      <c r="A29" s="15"/>
      <c r="B29" s="13" t="s">
        <v>119</v>
      </c>
      <c r="C29" s="13" t="s">
        <v>3</v>
      </c>
      <c r="D29" s="13" t="s">
        <v>39</v>
      </c>
      <c r="E29" s="13" t="s">
        <v>97</v>
      </c>
      <c r="F29" s="13" t="s">
        <v>120</v>
      </c>
      <c r="G29" s="15"/>
      <c r="H29" s="15"/>
      <c r="I29" s="15"/>
      <c r="J29" s="15"/>
      <c r="K29" s="127"/>
      <c r="L29" s="16"/>
    </row>
    <row r="30" spans="1:12" s="17" customFormat="1" ht="45" x14ac:dyDescent="0.25">
      <c r="A30" s="15"/>
      <c r="B30" s="5" t="s">
        <v>383</v>
      </c>
      <c r="C30" s="5" t="s">
        <v>3</v>
      </c>
      <c r="D30" s="5" t="s">
        <v>384</v>
      </c>
      <c r="E30" s="5" t="s">
        <v>385</v>
      </c>
      <c r="F30" s="5" t="s">
        <v>386</v>
      </c>
      <c r="G30" s="25" t="s">
        <v>8</v>
      </c>
      <c r="H30" s="25" t="s">
        <v>8</v>
      </c>
      <c r="I30" s="15"/>
      <c r="J30" s="15"/>
      <c r="K30" s="127"/>
      <c r="L30" s="16"/>
    </row>
    <row r="31" spans="1:12" s="17" customFormat="1" x14ac:dyDescent="0.25">
      <c r="A31" s="15"/>
      <c r="B31" s="13" t="s">
        <v>121</v>
      </c>
      <c r="C31" s="13" t="s">
        <v>3</v>
      </c>
      <c r="D31" s="13" t="s">
        <v>39</v>
      </c>
      <c r="E31" s="13" t="s">
        <v>122</v>
      </c>
      <c r="F31" s="13" t="s">
        <v>123</v>
      </c>
      <c r="G31" s="15"/>
      <c r="H31" s="15"/>
      <c r="I31" s="15"/>
      <c r="J31" s="15"/>
      <c r="K31" s="127"/>
      <c r="L31" s="16"/>
    </row>
    <row r="32" spans="1:12" s="17" customFormat="1" ht="16.5" customHeight="1" x14ac:dyDescent="0.25">
      <c r="A32" s="15"/>
      <c r="B32" s="13" t="s">
        <v>124</v>
      </c>
      <c r="C32" s="13" t="s">
        <v>3</v>
      </c>
      <c r="D32" s="13" t="s">
        <v>39</v>
      </c>
      <c r="E32" s="13" t="s">
        <v>108</v>
      </c>
      <c r="F32" s="13" t="s">
        <v>125</v>
      </c>
      <c r="G32" s="15" t="s">
        <v>8</v>
      </c>
      <c r="H32" s="15" t="s">
        <v>8</v>
      </c>
      <c r="I32" s="15"/>
      <c r="J32" s="15"/>
      <c r="K32" s="127"/>
      <c r="L32" s="16"/>
    </row>
    <row r="33" spans="1:12" s="17" customFormat="1" ht="17.25" customHeight="1" x14ac:dyDescent="0.25">
      <c r="A33" s="15"/>
      <c r="B33" s="13" t="s">
        <v>5</v>
      </c>
      <c r="C33" s="13" t="s">
        <v>3</v>
      </c>
      <c r="D33" s="13" t="s">
        <v>39</v>
      </c>
      <c r="E33" s="13" t="s">
        <v>97</v>
      </c>
      <c r="F33" s="13" t="s">
        <v>126</v>
      </c>
      <c r="G33" s="15" t="s">
        <v>8</v>
      </c>
      <c r="H33" s="25" t="s">
        <v>8</v>
      </c>
      <c r="I33" s="25"/>
      <c r="J33" s="15"/>
      <c r="K33" s="127"/>
      <c r="L33" s="16"/>
    </row>
    <row r="34" spans="1:12" s="17" customFormat="1" x14ac:dyDescent="0.25">
      <c r="A34" s="15"/>
      <c r="B34" s="13" t="s">
        <v>6</v>
      </c>
      <c r="C34" s="13" t="s">
        <v>3</v>
      </c>
      <c r="D34" s="13" t="s">
        <v>39</v>
      </c>
      <c r="E34" s="13" t="s">
        <v>108</v>
      </c>
      <c r="F34" s="13" t="s">
        <v>128</v>
      </c>
      <c r="G34" s="15" t="s">
        <v>8</v>
      </c>
      <c r="H34" s="25" t="s">
        <v>8</v>
      </c>
      <c r="I34" s="25"/>
      <c r="J34" s="15"/>
      <c r="K34" s="127"/>
      <c r="L34" s="16"/>
    </row>
    <row r="35" spans="1:12" s="17" customFormat="1" ht="27.75" customHeight="1" x14ac:dyDescent="0.25">
      <c r="A35" s="15"/>
      <c r="B35" s="13" t="s">
        <v>127</v>
      </c>
      <c r="C35" s="13" t="s">
        <v>3</v>
      </c>
      <c r="D35" s="13" t="s">
        <v>39</v>
      </c>
      <c r="E35" s="13" t="s">
        <v>108</v>
      </c>
      <c r="F35" s="13" t="s">
        <v>128</v>
      </c>
      <c r="G35" s="15" t="s">
        <v>8</v>
      </c>
      <c r="H35" s="15"/>
      <c r="I35" s="15"/>
      <c r="J35" s="15"/>
      <c r="K35" s="127"/>
      <c r="L35" s="16"/>
    </row>
    <row r="36" spans="1:12" s="17" customFormat="1" ht="27" customHeight="1" x14ac:dyDescent="0.25">
      <c r="A36" s="15"/>
      <c r="B36" s="13" t="s">
        <v>130</v>
      </c>
      <c r="C36" s="13" t="s">
        <v>3</v>
      </c>
      <c r="D36" s="13" t="s">
        <v>39</v>
      </c>
      <c r="E36" s="13" t="s">
        <v>108</v>
      </c>
      <c r="F36" s="13" t="s">
        <v>129</v>
      </c>
      <c r="G36" s="15" t="s">
        <v>8</v>
      </c>
      <c r="H36" s="15" t="s">
        <v>8</v>
      </c>
      <c r="I36" s="15"/>
      <c r="J36" s="15"/>
      <c r="K36" s="127"/>
      <c r="L36" s="16"/>
    </row>
    <row r="37" spans="1:12" s="17" customFormat="1" ht="28.5" customHeight="1" x14ac:dyDescent="0.25">
      <c r="A37" s="15"/>
      <c r="B37" s="13" t="s">
        <v>131</v>
      </c>
      <c r="C37" s="13" t="s">
        <v>3</v>
      </c>
      <c r="D37" s="13" t="s">
        <v>39</v>
      </c>
      <c r="E37" s="13" t="s">
        <v>108</v>
      </c>
      <c r="F37" s="13" t="s">
        <v>132</v>
      </c>
      <c r="G37" s="15" t="s">
        <v>8</v>
      </c>
      <c r="H37" s="15"/>
      <c r="I37" s="15"/>
      <c r="J37" s="15"/>
      <c r="K37" s="127"/>
      <c r="L37" s="16"/>
    </row>
    <row r="38" spans="1:12" s="17" customFormat="1" ht="28.5" customHeight="1" x14ac:dyDescent="0.25">
      <c r="A38" s="15"/>
      <c r="B38" s="13" t="s">
        <v>133</v>
      </c>
      <c r="C38" s="13" t="s">
        <v>3</v>
      </c>
      <c r="D38" s="13" t="s">
        <v>39</v>
      </c>
      <c r="E38" s="13" t="s">
        <v>140</v>
      </c>
      <c r="F38" s="13" t="s">
        <v>134</v>
      </c>
      <c r="G38" s="15" t="s">
        <v>8</v>
      </c>
      <c r="H38" s="15"/>
      <c r="I38" s="15"/>
      <c r="J38" s="15" t="s">
        <v>8</v>
      </c>
      <c r="K38" s="127"/>
      <c r="L38" s="16"/>
    </row>
    <row r="39" spans="1:12" s="17" customFormat="1" x14ac:dyDescent="0.25">
      <c r="A39" s="15"/>
      <c r="B39" s="13" t="s">
        <v>7</v>
      </c>
      <c r="C39" s="13" t="s">
        <v>3</v>
      </c>
      <c r="D39" s="13" t="s">
        <v>39</v>
      </c>
      <c r="E39" s="13" t="s">
        <v>83</v>
      </c>
      <c r="F39" s="5" t="s">
        <v>318</v>
      </c>
      <c r="G39" s="15"/>
      <c r="H39" s="15"/>
      <c r="I39" s="15"/>
      <c r="J39" s="15"/>
      <c r="K39" s="127"/>
      <c r="L39" s="16"/>
    </row>
    <row r="40" spans="1:12" s="17" customFormat="1" x14ac:dyDescent="0.25">
      <c r="A40" s="15"/>
      <c r="B40" s="13" t="s">
        <v>135</v>
      </c>
      <c r="C40" s="13" t="s">
        <v>3</v>
      </c>
      <c r="D40" s="13" t="s">
        <v>39</v>
      </c>
      <c r="E40" s="13" t="s">
        <v>108</v>
      </c>
      <c r="F40" s="13" t="s">
        <v>136</v>
      </c>
      <c r="G40" s="15" t="s">
        <v>8</v>
      </c>
      <c r="H40" s="15"/>
      <c r="I40" s="15"/>
      <c r="J40" s="15"/>
      <c r="K40" s="127"/>
      <c r="L40" s="16"/>
    </row>
    <row r="41" spans="1:12" s="21" customFormat="1" x14ac:dyDescent="0.25">
      <c r="A41" s="18"/>
      <c r="B41" s="19" t="s">
        <v>141</v>
      </c>
      <c r="C41" s="19" t="s">
        <v>3</v>
      </c>
      <c r="D41" s="19" t="s">
        <v>39</v>
      </c>
      <c r="E41" s="19" t="s">
        <v>97</v>
      </c>
      <c r="F41" s="19" t="s">
        <v>136</v>
      </c>
      <c r="G41" s="18" t="s">
        <v>8</v>
      </c>
      <c r="H41" s="4" t="s">
        <v>8</v>
      </c>
      <c r="I41" s="4" t="s">
        <v>8</v>
      </c>
      <c r="J41" s="18" t="s">
        <v>8</v>
      </c>
      <c r="K41" s="128"/>
      <c r="L41" s="20"/>
    </row>
    <row r="42" spans="1:12" s="21" customFormat="1" ht="28.5" customHeight="1" x14ac:dyDescent="0.25">
      <c r="A42" s="18"/>
      <c r="B42" s="19" t="s">
        <v>144</v>
      </c>
      <c r="C42" s="19" t="s">
        <v>3</v>
      </c>
      <c r="D42" s="19" t="s">
        <v>39</v>
      </c>
      <c r="E42" s="19" t="s">
        <v>145</v>
      </c>
      <c r="F42" s="19" t="s">
        <v>146</v>
      </c>
      <c r="G42" s="18"/>
      <c r="H42" s="18"/>
      <c r="I42" s="18"/>
      <c r="J42" s="18"/>
      <c r="K42" s="128"/>
      <c r="L42" s="20"/>
    </row>
    <row r="43" spans="1:12" s="21" customFormat="1" ht="213.75" x14ac:dyDescent="0.25">
      <c r="A43" s="160">
        <v>2</v>
      </c>
      <c r="B43" s="161" t="s">
        <v>147</v>
      </c>
      <c r="C43" s="161" t="s">
        <v>3</v>
      </c>
      <c r="D43" s="161" t="s">
        <v>39</v>
      </c>
      <c r="E43" s="161" t="s">
        <v>148</v>
      </c>
      <c r="F43" s="161" t="s">
        <v>458</v>
      </c>
      <c r="G43" s="160" t="s">
        <v>8</v>
      </c>
      <c r="H43" s="160"/>
      <c r="I43" s="160"/>
      <c r="J43" s="160" t="s">
        <v>8</v>
      </c>
      <c r="K43" s="158" t="s">
        <v>459</v>
      </c>
      <c r="L43" s="20"/>
    </row>
    <row r="44" spans="1:12" s="21" customFormat="1" x14ac:dyDescent="0.25">
      <c r="A44" s="18"/>
      <c r="B44" s="19" t="s">
        <v>142</v>
      </c>
      <c r="C44" s="19" t="s">
        <v>9</v>
      </c>
      <c r="D44" s="19" t="s">
        <v>40</v>
      </c>
      <c r="E44" s="19" t="s">
        <v>97</v>
      </c>
      <c r="F44" s="19" t="s">
        <v>143</v>
      </c>
      <c r="G44" s="18" t="s">
        <v>8</v>
      </c>
      <c r="H44" s="18" t="s">
        <v>8</v>
      </c>
      <c r="I44" s="18"/>
      <c r="J44" s="18" t="s">
        <v>8</v>
      </c>
      <c r="K44" s="128"/>
      <c r="L44" s="20"/>
    </row>
    <row r="45" spans="1:12" s="21" customFormat="1" ht="60" x14ac:dyDescent="0.25">
      <c r="A45" s="18">
        <v>1</v>
      </c>
      <c r="B45" s="19" t="s">
        <v>10</v>
      </c>
      <c r="C45" s="19" t="s">
        <v>9</v>
      </c>
      <c r="D45" s="19" t="s">
        <v>41</v>
      </c>
      <c r="E45" s="3" t="s">
        <v>194</v>
      </c>
      <c r="F45" s="3" t="s">
        <v>342</v>
      </c>
      <c r="G45" s="18" t="s">
        <v>8</v>
      </c>
      <c r="H45" s="18" t="s">
        <v>8</v>
      </c>
      <c r="I45" s="18"/>
      <c r="J45" s="18"/>
      <c r="K45" s="128"/>
      <c r="L45" s="20"/>
    </row>
    <row r="46" spans="1:12" s="21" customFormat="1" ht="60" x14ac:dyDescent="0.25">
      <c r="A46" s="18">
        <v>1</v>
      </c>
      <c r="B46" s="3" t="s">
        <v>319</v>
      </c>
      <c r="C46" s="19" t="s">
        <v>9</v>
      </c>
      <c r="D46" s="19" t="s">
        <v>41</v>
      </c>
      <c r="E46" s="3" t="s">
        <v>194</v>
      </c>
      <c r="F46" s="3" t="s">
        <v>342</v>
      </c>
      <c r="G46" s="18" t="s">
        <v>8</v>
      </c>
      <c r="H46" s="18" t="s">
        <v>8</v>
      </c>
      <c r="I46" s="18"/>
      <c r="J46" s="18"/>
      <c r="K46" s="128"/>
      <c r="L46" s="20"/>
    </row>
    <row r="47" spans="1:12" s="21" customFormat="1" ht="60" x14ac:dyDescent="0.25">
      <c r="A47" s="18">
        <v>1</v>
      </c>
      <c r="B47" s="3" t="s">
        <v>320</v>
      </c>
      <c r="C47" s="19" t="s">
        <v>9</v>
      </c>
      <c r="D47" s="19" t="s">
        <v>41</v>
      </c>
      <c r="E47" s="19" t="s">
        <v>149</v>
      </c>
      <c r="F47" s="3" t="s">
        <v>342</v>
      </c>
      <c r="G47" s="18" t="s">
        <v>8</v>
      </c>
      <c r="H47" s="18" t="s">
        <v>8</v>
      </c>
      <c r="I47" s="18"/>
      <c r="J47" s="18"/>
      <c r="K47" s="128"/>
      <c r="L47" s="20"/>
    </row>
    <row r="48" spans="1:12" s="21" customFormat="1" ht="30" x14ac:dyDescent="0.25">
      <c r="A48" s="18"/>
      <c r="B48" s="19" t="s">
        <v>150</v>
      </c>
      <c r="C48" s="19" t="s">
        <v>9</v>
      </c>
      <c r="D48" s="19" t="s">
        <v>41</v>
      </c>
      <c r="E48" s="19" t="s">
        <v>83</v>
      </c>
      <c r="F48" s="3" t="s">
        <v>289</v>
      </c>
      <c r="G48" s="18" t="s">
        <v>8</v>
      </c>
      <c r="H48" s="18" t="s">
        <v>8</v>
      </c>
      <c r="I48" s="18"/>
      <c r="J48" s="18"/>
      <c r="K48" s="128"/>
      <c r="L48" s="20"/>
    </row>
    <row r="49" spans="1:12" s="21" customFormat="1" x14ac:dyDescent="0.25">
      <c r="A49" s="18"/>
      <c r="B49" s="19" t="s">
        <v>151</v>
      </c>
      <c r="C49" s="19" t="s">
        <v>9</v>
      </c>
      <c r="D49" s="19" t="s">
        <v>41</v>
      </c>
      <c r="E49" s="19" t="s">
        <v>78</v>
      </c>
      <c r="F49" s="19" t="s">
        <v>152</v>
      </c>
      <c r="G49" s="18" t="s">
        <v>8</v>
      </c>
      <c r="H49" s="18" t="s">
        <v>8</v>
      </c>
      <c r="I49" s="18"/>
      <c r="J49" s="18"/>
      <c r="K49" s="128"/>
      <c r="L49" s="20"/>
    </row>
    <row r="50" spans="1:12" s="21" customFormat="1" ht="30" x14ac:dyDescent="0.25">
      <c r="A50" s="18"/>
      <c r="B50" s="19" t="s">
        <v>153</v>
      </c>
      <c r="C50" s="19" t="s">
        <v>9</v>
      </c>
      <c r="D50" s="19" t="s">
        <v>57</v>
      </c>
      <c r="E50" s="19" t="s">
        <v>154</v>
      </c>
      <c r="F50" s="19" t="s">
        <v>177</v>
      </c>
      <c r="G50" s="18" t="s">
        <v>8</v>
      </c>
      <c r="H50" s="18" t="s">
        <v>8</v>
      </c>
      <c r="I50" s="18"/>
      <c r="J50" s="18"/>
      <c r="K50" s="128"/>
      <c r="L50" s="20"/>
    </row>
    <row r="51" spans="1:12" s="21" customFormat="1" ht="30" x14ac:dyDescent="0.25">
      <c r="A51" s="22"/>
      <c r="B51" s="23" t="s">
        <v>155</v>
      </c>
      <c r="C51" s="23" t="s">
        <v>9</v>
      </c>
      <c r="D51" s="23" t="s">
        <v>40</v>
      </c>
      <c r="E51" s="23" t="s">
        <v>157</v>
      </c>
      <c r="F51" s="23" t="s">
        <v>178</v>
      </c>
      <c r="G51" s="22" t="s">
        <v>8</v>
      </c>
      <c r="H51" s="22" t="s">
        <v>8</v>
      </c>
      <c r="I51" s="22"/>
      <c r="J51" s="22"/>
      <c r="K51" s="129"/>
      <c r="L51" s="24"/>
    </row>
    <row r="52" spans="1:12" s="21" customFormat="1" x14ac:dyDescent="0.25">
      <c r="A52" s="22"/>
      <c r="B52" s="23" t="s">
        <v>156</v>
      </c>
      <c r="C52" s="23" t="s">
        <v>9</v>
      </c>
      <c r="D52" s="23" t="s">
        <v>41</v>
      </c>
      <c r="E52" s="23" t="s">
        <v>97</v>
      </c>
      <c r="F52" s="23" t="s">
        <v>158</v>
      </c>
      <c r="G52" s="22" t="s">
        <v>8</v>
      </c>
      <c r="H52" s="22"/>
      <c r="I52" s="22"/>
      <c r="J52" s="22"/>
      <c r="K52" s="129"/>
      <c r="L52" s="24"/>
    </row>
    <row r="53" spans="1:12" s="21" customFormat="1" ht="30" customHeight="1" x14ac:dyDescent="0.25">
      <c r="A53" s="18">
        <v>1</v>
      </c>
      <c r="B53" s="19" t="s">
        <v>159</v>
      </c>
      <c r="C53" s="19" t="s">
        <v>11</v>
      </c>
      <c r="D53" s="19" t="s">
        <v>42</v>
      </c>
      <c r="E53" s="19" t="s">
        <v>161</v>
      </c>
      <c r="F53" s="3" t="s">
        <v>343</v>
      </c>
      <c r="G53" s="18" t="s">
        <v>8</v>
      </c>
      <c r="H53" s="18" t="s">
        <v>8</v>
      </c>
      <c r="I53" s="18"/>
      <c r="J53" s="18" t="s">
        <v>8</v>
      </c>
      <c r="K53" s="128"/>
      <c r="L53" s="20" t="s">
        <v>55</v>
      </c>
    </row>
    <row r="54" spans="1:12" s="21" customFormat="1" ht="72" customHeight="1" x14ac:dyDescent="0.25">
      <c r="A54" s="18">
        <v>1</v>
      </c>
      <c r="B54" s="19" t="s">
        <v>160</v>
      </c>
      <c r="C54" s="19" t="s">
        <v>11</v>
      </c>
      <c r="D54" s="19" t="s">
        <v>42</v>
      </c>
      <c r="E54" s="19" t="s">
        <v>162</v>
      </c>
      <c r="F54" s="3" t="s">
        <v>344</v>
      </c>
      <c r="G54" s="18" t="s">
        <v>8</v>
      </c>
      <c r="H54" s="18" t="s">
        <v>8</v>
      </c>
      <c r="I54" s="18"/>
      <c r="J54" s="18"/>
      <c r="K54" s="128"/>
      <c r="L54" s="20" t="s">
        <v>55</v>
      </c>
    </row>
    <row r="55" spans="1:12" s="21" customFormat="1" ht="45" x14ac:dyDescent="0.25">
      <c r="A55" s="18">
        <v>2</v>
      </c>
      <c r="B55" s="19" t="s">
        <v>163</v>
      </c>
      <c r="C55" s="19" t="s">
        <v>11</v>
      </c>
      <c r="D55" s="19" t="s">
        <v>42</v>
      </c>
      <c r="E55" s="19" t="s">
        <v>164</v>
      </c>
      <c r="F55" s="3" t="s">
        <v>379</v>
      </c>
      <c r="G55" s="18" t="s">
        <v>8</v>
      </c>
      <c r="H55" s="18" t="s">
        <v>8</v>
      </c>
      <c r="I55" s="4" t="s">
        <v>8</v>
      </c>
      <c r="J55" s="18"/>
      <c r="K55" s="128"/>
      <c r="L55" s="20" t="s">
        <v>55</v>
      </c>
    </row>
    <row r="56" spans="1:12" s="21" customFormat="1" ht="45" x14ac:dyDescent="0.25">
      <c r="A56" s="18">
        <v>1</v>
      </c>
      <c r="B56" s="19" t="s">
        <v>165</v>
      </c>
      <c r="C56" s="19" t="s">
        <v>11</v>
      </c>
      <c r="D56" s="19" t="s">
        <v>42</v>
      </c>
      <c r="E56" s="19" t="s">
        <v>164</v>
      </c>
      <c r="F56" s="19" t="s">
        <v>166</v>
      </c>
      <c r="G56" s="18" t="s">
        <v>8</v>
      </c>
      <c r="H56" s="18" t="s">
        <v>8</v>
      </c>
      <c r="I56" s="18"/>
      <c r="J56" s="18" t="s">
        <v>8</v>
      </c>
      <c r="K56" s="128"/>
      <c r="L56" s="20" t="s">
        <v>55</v>
      </c>
    </row>
    <row r="57" spans="1:12" s="21" customFormat="1" ht="45" x14ac:dyDescent="0.25">
      <c r="A57" s="18">
        <v>2</v>
      </c>
      <c r="B57" s="19" t="s">
        <v>167</v>
      </c>
      <c r="C57" s="19" t="s">
        <v>11</v>
      </c>
      <c r="D57" s="19" t="s">
        <v>42</v>
      </c>
      <c r="E57" s="19" t="s">
        <v>179</v>
      </c>
      <c r="F57" s="19" t="s">
        <v>395</v>
      </c>
      <c r="G57" s="18" t="s">
        <v>8</v>
      </c>
      <c r="H57" s="18" t="s">
        <v>8</v>
      </c>
      <c r="I57" s="18"/>
      <c r="J57" s="18"/>
      <c r="K57" s="128"/>
      <c r="L57" s="20" t="s">
        <v>55</v>
      </c>
    </row>
    <row r="58" spans="1:12" s="21" customFormat="1" ht="60" x14ac:dyDescent="0.25">
      <c r="A58" s="18">
        <v>2</v>
      </c>
      <c r="B58" s="19" t="s">
        <v>168</v>
      </c>
      <c r="C58" s="19" t="s">
        <v>11</v>
      </c>
      <c r="D58" s="3" t="s">
        <v>382</v>
      </c>
      <c r="E58" s="19" t="s">
        <v>162</v>
      </c>
      <c r="F58" s="3" t="s">
        <v>378</v>
      </c>
      <c r="G58" s="18" t="s">
        <v>8</v>
      </c>
      <c r="H58" s="18" t="s">
        <v>8</v>
      </c>
      <c r="I58" s="4" t="s">
        <v>8</v>
      </c>
      <c r="J58" s="18"/>
      <c r="K58" s="128"/>
      <c r="L58" s="20" t="s">
        <v>55</v>
      </c>
    </row>
    <row r="59" spans="1:12" s="21" customFormat="1" ht="45" x14ac:dyDescent="0.25">
      <c r="A59" s="18">
        <v>1</v>
      </c>
      <c r="B59" s="19" t="s">
        <v>169</v>
      </c>
      <c r="C59" s="19" t="s">
        <v>11</v>
      </c>
      <c r="D59" s="19" t="s">
        <v>42</v>
      </c>
      <c r="E59" s="19" t="s">
        <v>164</v>
      </c>
      <c r="F59" s="3" t="s">
        <v>321</v>
      </c>
      <c r="G59" s="18" t="s">
        <v>8</v>
      </c>
      <c r="H59" s="18" t="s">
        <v>8</v>
      </c>
      <c r="I59" s="18"/>
      <c r="J59" s="18" t="s">
        <v>8</v>
      </c>
      <c r="K59" s="128"/>
      <c r="L59" s="20" t="s">
        <v>55</v>
      </c>
    </row>
    <row r="60" spans="1:12" s="21" customFormat="1" ht="45" x14ac:dyDescent="0.25">
      <c r="A60" s="18">
        <v>1</v>
      </c>
      <c r="B60" s="19" t="s">
        <v>171</v>
      </c>
      <c r="C60" s="19" t="s">
        <v>11</v>
      </c>
      <c r="D60" s="19" t="s">
        <v>42</v>
      </c>
      <c r="E60" s="19" t="s">
        <v>170</v>
      </c>
      <c r="F60" s="19" t="s">
        <v>172</v>
      </c>
      <c r="G60" s="18" t="s">
        <v>8</v>
      </c>
      <c r="H60" s="18" t="s">
        <v>8</v>
      </c>
      <c r="I60" s="18"/>
      <c r="J60" s="18" t="s">
        <v>8</v>
      </c>
      <c r="K60" s="128"/>
      <c r="L60" s="20" t="s">
        <v>55</v>
      </c>
    </row>
    <row r="61" spans="1:12" s="21" customFormat="1" ht="45" x14ac:dyDescent="0.25">
      <c r="A61" s="18">
        <v>2</v>
      </c>
      <c r="B61" s="19" t="s">
        <v>173</v>
      </c>
      <c r="C61" s="19" t="s">
        <v>11</v>
      </c>
      <c r="D61" s="19" t="s">
        <v>42</v>
      </c>
      <c r="E61" s="19" t="s">
        <v>174</v>
      </c>
      <c r="F61" s="19" t="s">
        <v>175</v>
      </c>
      <c r="G61" s="18" t="s">
        <v>8</v>
      </c>
      <c r="H61" s="18" t="s">
        <v>8</v>
      </c>
      <c r="I61" s="18"/>
      <c r="J61" s="18"/>
      <c r="K61" s="128"/>
      <c r="L61" s="20" t="s">
        <v>55</v>
      </c>
    </row>
    <row r="62" spans="1:12" s="21" customFormat="1" ht="43.5" customHeight="1" x14ac:dyDescent="0.25">
      <c r="A62" s="18">
        <v>1</v>
      </c>
      <c r="B62" s="19" t="s">
        <v>12</v>
      </c>
      <c r="C62" s="19" t="s">
        <v>11</v>
      </c>
      <c r="D62" s="19" t="s">
        <v>42</v>
      </c>
      <c r="E62" s="67" t="s">
        <v>195</v>
      </c>
      <c r="F62" s="68"/>
      <c r="G62" s="18" t="s">
        <v>8</v>
      </c>
      <c r="H62" s="18" t="s">
        <v>8</v>
      </c>
      <c r="I62" s="18"/>
      <c r="J62" s="18" t="s">
        <v>8</v>
      </c>
      <c r="K62" s="128"/>
      <c r="L62" s="20" t="s">
        <v>55</v>
      </c>
    </row>
    <row r="63" spans="1:12" s="21" customFormat="1" ht="75" x14ac:dyDescent="0.25">
      <c r="A63" s="18">
        <v>1</v>
      </c>
      <c r="B63" s="19" t="s">
        <v>197</v>
      </c>
      <c r="C63" s="19" t="s">
        <v>13</v>
      </c>
      <c r="D63" s="19" t="s">
        <v>43</v>
      </c>
      <c r="E63" s="19" t="s">
        <v>196</v>
      </c>
      <c r="F63" s="3" t="s">
        <v>405</v>
      </c>
      <c r="G63" s="18"/>
      <c r="H63" s="18"/>
      <c r="I63" s="4" t="s">
        <v>8</v>
      </c>
      <c r="J63" s="18"/>
      <c r="K63" s="128"/>
      <c r="L63" s="20"/>
    </row>
    <row r="64" spans="1:12" s="21" customFormat="1" ht="60" x14ac:dyDescent="0.25">
      <c r="A64" s="18">
        <v>1</v>
      </c>
      <c r="B64" s="19" t="s">
        <v>198</v>
      </c>
      <c r="C64" s="19" t="s">
        <v>13</v>
      </c>
      <c r="D64" s="19" t="s">
        <v>43</v>
      </c>
      <c r="E64" s="19" t="s">
        <v>200</v>
      </c>
      <c r="F64" s="3" t="s">
        <v>406</v>
      </c>
      <c r="G64" s="18" t="s">
        <v>8</v>
      </c>
      <c r="H64" s="18"/>
      <c r="I64" s="18"/>
      <c r="J64" s="18"/>
      <c r="K64" s="128"/>
      <c r="L64" s="20"/>
    </row>
    <row r="65" spans="1:12" s="21" customFormat="1" ht="90" x14ac:dyDescent="0.25">
      <c r="A65" s="18"/>
      <c r="B65" s="19" t="s">
        <v>199</v>
      </c>
      <c r="C65" s="19" t="s">
        <v>13</v>
      </c>
      <c r="D65" s="19" t="s">
        <v>43</v>
      </c>
      <c r="E65" s="19" t="s">
        <v>201</v>
      </c>
      <c r="F65" s="3" t="s">
        <v>407</v>
      </c>
      <c r="G65" s="18"/>
      <c r="H65" s="18"/>
      <c r="I65" s="4" t="s">
        <v>8</v>
      </c>
      <c r="J65" s="18"/>
      <c r="K65" s="128"/>
      <c r="L65" s="20"/>
    </row>
    <row r="66" spans="1:12" s="21" customFormat="1" ht="75" x14ac:dyDescent="0.25">
      <c r="A66" s="18"/>
      <c r="B66" s="19" t="s">
        <v>202</v>
      </c>
      <c r="C66" s="19" t="s">
        <v>13</v>
      </c>
      <c r="D66" s="19" t="s">
        <v>43</v>
      </c>
      <c r="E66" s="19" t="s">
        <v>196</v>
      </c>
      <c r="F66" s="3" t="s">
        <v>408</v>
      </c>
      <c r="G66" s="18" t="s">
        <v>8</v>
      </c>
      <c r="H66" s="18"/>
      <c r="I66" s="18"/>
      <c r="J66" s="18"/>
      <c r="K66" s="128"/>
      <c r="L66" s="20"/>
    </row>
    <row r="67" spans="1:12" s="21" customFormat="1" ht="30" x14ac:dyDescent="0.25">
      <c r="A67" s="18"/>
      <c r="B67" s="19" t="s">
        <v>15</v>
      </c>
      <c r="C67" s="19" t="s">
        <v>14</v>
      </c>
      <c r="D67" s="19" t="s">
        <v>58</v>
      </c>
      <c r="E67" s="19" t="s">
        <v>200</v>
      </c>
      <c r="F67" s="19" t="s">
        <v>212</v>
      </c>
      <c r="G67" s="18"/>
      <c r="H67" s="18"/>
      <c r="I67" s="18"/>
      <c r="J67" s="18"/>
      <c r="K67" s="128"/>
      <c r="L67" s="20"/>
    </row>
    <row r="68" spans="1:12" s="21" customFormat="1" ht="38.450000000000003" customHeight="1" x14ac:dyDescent="0.25">
      <c r="A68" s="18"/>
      <c r="B68" s="19" t="s">
        <v>16</v>
      </c>
      <c r="C68" s="19" t="s">
        <v>14</v>
      </c>
      <c r="D68" s="19" t="s">
        <v>58</v>
      </c>
      <c r="E68" s="19" t="s">
        <v>200</v>
      </c>
      <c r="F68" s="3" t="s">
        <v>345</v>
      </c>
      <c r="G68" s="18"/>
      <c r="H68" s="18"/>
      <c r="I68" s="18"/>
      <c r="J68" s="18"/>
      <c r="K68" s="128"/>
      <c r="L68" s="20"/>
    </row>
    <row r="69" spans="1:12" s="21" customFormat="1" ht="38.1" customHeight="1" x14ac:dyDescent="0.25">
      <c r="A69" s="18"/>
      <c r="B69" s="19" t="s">
        <v>17</v>
      </c>
      <c r="C69" s="19" t="s">
        <v>14</v>
      </c>
      <c r="D69" s="19" t="s">
        <v>58</v>
      </c>
      <c r="E69" s="19" t="s">
        <v>200</v>
      </c>
      <c r="F69" s="3" t="s">
        <v>346</v>
      </c>
      <c r="G69" s="18"/>
      <c r="H69" s="18"/>
      <c r="I69" s="18"/>
      <c r="J69" s="18"/>
      <c r="K69" s="128"/>
      <c r="L69" s="20"/>
    </row>
    <row r="70" spans="1:12" s="21" customFormat="1" ht="36" customHeight="1" x14ac:dyDescent="0.25">
      <c r="A70" s="18"/>
      <c r="B70" s="19" t="s">
        <v>18</v>
      </c>
      <c r="C70" s="19" t="s">
        <v>14</v>
      </c>
      <c r="D70" s="19" t="s">
        <v>58</v>
      </c>
      <c r="E70" s="19" t="s">
        <v>200</v>
      </c>
      <c r="F70" s="3" t="s">
        <v>347</v>
      </c>
      <c r="G70" s="18"/>
      <c r="H70" s="18"/>
      <c r="I70" s="18"/>
      <c r="J70" s="18"/>
      <c r="K70" s="128"/>
      <c r="L70" s="20"/>
    </row>
    <row r="71" spans="1:12" s="21" customFormat="1" ht="45" x14ac:dyDescent="0.25">
      <c r="A71" s="18"/>
      <c r="B71" s="19" t="s">
        <v>19</v>
      </c>
      <c r="C71" s="19" t="s">
        <v>14</v>
      </c>
      <c r="D71" s="19" t="s">
        <v>58</v>
      </c>
      <c r="E71" s="19" t="s">
        <v>196</v>
      </c>
      <c r="F71" s="3" t="s">
        <v>348</v>
      </c>
      <c r="G71" s="18"/>
      <c r="H71" s="18"/>
      <c r="I71" s="18"/>
      <c r="J71" s="18"/>
      <c r="K71" s="128"/>
      <c r="L71" s="20"/>
    </row>
    <row r="72" spans="1:12" s="21" customFormat="1" ht="39" customHeight="1" x14ac:dyDescent="0.25">
      <c r="A72" s="18"/>
      <c r="B72" s="19" t="s">
        <v>20</v>
      </c>
      <c r="C72" s="19" t="s">
        <v>14</v>
      </c>
      <c r="D72" s="19" t="s">
        <v>58</v>
      </c>
      <c r="E72" s="19" t="s">
        <v>196</v>
      </c>
      <c r="F72" s="3" t="s">
        <v>349</v>
      </c>
      <c r="G72" s="18"/>
      <c r="H72" s="18"/>
      <c r="I72" s="18"/>
      <c r="J72" s="18"/>
      <c r="K72" s="128"/>
      <c r="L72" s="20"/>
    </row>
    <row r="73" spans="1:12" s="21" customFormat="1" ht="45" x14ac:dyDescent="0.25">
      <c r="A73" s="18"/>
      <c r="B73" s="19" t="s">
        <v>215</v>
      </c>
      <c r="C73" s="19" t="s">
        <v>14</v>
      </c>
      <c r="D73" s="19" t="s">
        <v>58</v>
      </c>
      <c r="E73" s="19" t="s">
        <v>196</v>
      </c>
      <c r="F73" s="19" t="s">
        <v>213</v>
      </c>
      <c r="G73" s="18"/>
      <c r="H73" s="18" t="s">
        <v>423</v>
      </c>
      <c r="I73" s="18"/>
      <c r="J73" s="18"/>
      <c r="K73" s="128"/>
      <c r="L73" s="20"/>
    </row>
    <row r="74" spans="1:12" s="138" customFormat="1" ht="409.35" customHeight="1" x14ac:dyDescent="0.25">
      <c r="A74" s="136">
        <v>2</v>
      </c>
      <c r="B74" s="137" t="s">
        <v>454</v>
      </c>
      <c r="C74" s="137" t="s">
        <v>21</v>
      </c>
      <c r="D74" s="137" t="s">
        <v>452</v>
      </c>
      <c r="E74" s="137" t="s">
        <v>453</v>
      </c>
      <c r="F74" s="137" t="s">
        <v>480</v>
      </c>
      <c r="G74" s="136"/>
      <c r="H74" s="136" t="s">
        <v>8</v>
      </c>
      <c r="I74" s="139"/>
      <c r="J74" s="139"/>
      <c r="K74" s="137" t="s">
        <v>478</v>
      </c>
      <c r="L74" s="135" t="s">
        <v>479</v>
      </c>
    </row>
    <row r="75" spans="1:12" s="21" customFormat="1" ht="30" x14ac:dyDescent="0.25">
      <c r="A75" s="18"/>
      <c r="B75" s="19" t="s">
        <v>203</v>
      </c>
      <c r="C75" s="19" t="s">
        <v>216</v>
      </c>
      <c r="D75" s="19" t="s">
        <v>58</v>
      </c>
      <c r="E75" s="19" t="s">
        <v>196</v>
      </c>
      <c r="F75" s="19" t="s">
        <v>205</v>
      </c>
      <c r="G75" s="18"/>
      <c r="H75" s="18" t="s">
        <v>423</v>
      </c>
      <c r="I75" s="18"/>
      <c r="J75" s="18"/>
      <c r="K75" s="128"/>
      <c r="L75" s="20"/>
    </row>
    <row r="76" spans="1:12" s="21" customFormat="1" ht="30" x14ac:dyDescent="0.25">
      <c r="A76" s="18"/>
      <c r="B76" s="19" t="s">
        <v>204</v>
      </c>
      <c r="C76" s="19" t="s">
        <v>216</v>
      </c>
      <c r="D76" s="19" t="s">
        <v>58</v>
      </c>
      <c r="E76" s="19" t="s">
        <v>206</v>
      </c>
      <c r="F76" s="3" t="s">
        <v>350</v>
      </c>
      <c r="G76" s="18"/>
      <c r="H76" s="18" t="s">
        <v>423</v>
      </c>
      <c r="I76" s="18"/>
      <c r="J76" s="18"/>
      <c r="K76" s="128"/>
      <c r="L76" s="20"/>
    </row>
    <row r="77" spans="1:12" s="21" customFormat="1" ht="409.5" x14ac:dyDescent="0.25">
      <c r="A77" s="136">
        <v>2</v>
      </c>
      <c r="B77" s="159" t="s">
        <v>464</v>
      </c>
      <c r="C77" s="159" t="s">
        <v>460</v>
      </c>
      <c r="D77" s="162" t="s">
        <v>461</v>
      </c>
      <c r="E77" s="162" t="s">
        <v>462</v>
      </c>
      <c r="F77" s="163" t="s">
        <v>463</v>
      </c>
      <c r="G77" s="136" t="s">
        <v>8</v>
      </c>
      <c r="H77" s="18"/>
      <c r="I77" s="18"/>
      <c r="J77" s="18"/>
      <c r="K77" s="137" t="s">
        <v>467</v>
      </c>
      <c r="L77" s="20"/>
    </row>
    <row r="78" spans="1:12" ht="28.5" customHeight="1" x14ac:dyDescent="0.25">
      <c r="A78" s="4">
        <v>1</v>
      </c>
      <c r="B78" s="3" t="s">
        <v>210</v>
      </c>
      <c r="C78" s="3" t="s">
        <v>21</v>
      </c>
      <c r="D78" s="3" t="s">
        <v>207</v>
      </c>
      <c r="E78" s="3" t="s">
        <v>208</v>
      </c>
      <c r="F78" s="3" t="s">
        <v>209</v>
      </c>
      <c r="G78" s="4" t="s">
        <v>8</v>
      </c>
      <c r="H78" s="4"/>
      <c r="I78" s="4"/>
      <c r="J78" s="4"/>
      <c r="K78" s="85"/>
      <c r="L78" s="6" t="s">
        <v>54</v>
      </c>
    </row>
    <row r="79" spans="1:12" ht="60" x14ac:dyDescent="0.25">
      <c r="A79" s="4">
        <v>2</v>
      </c>
      <c r="B79" s="3" t="s">
        <v>211</v>
      </c>
      <c r="C79" s="3" t="s">
        <v>21</v>
      </c>
      <c r="D79" s="3" t="s">
        <v>59</v>
      </c>
      <c r="E79" s="3" t="s">
        <v>233</v>
      </c>
      <c r="F79" s="3" t="s">
        <v>214</v>
      </c>
      <c r="G79" s="4" t="s">
        <v>8</v>
      </c>
      <c r="H79" s="4" t="s">
        <v>8</v>
      </c>
      <c r="I79" s="4" t="s">
        <v>8</v>
      </c>
      <c r="J79" s="4"/>
      <c r="K79" s="85"/>
      <c r="L79" s="6" t="s">
        <v>54</v>
      </c>
    </row>
    <row r="80" spans="1:12" s="21" customFormat="1" ht="30" x14ac:dyDescent="0.25">
      <c r="A80" s="18"/>
      <c r="B80" s="19" t="s">
        <v>217</v>
      </c>
      <c r="C80" s="19" t="s">
        <v>21</v>
      </c>
      <c r="D80" s="19" t="s">
        <v>59</v>
      </c>
      <c r="E80" s="19" t="s">
        <v>196</v>
      </c>
      <c r="F80" s="19" t="s">
        <v>218</v>
      </c>
      <c r="G80" s="18"/>
      <c r="H80" s="18" t="s">
        <v>8</v>
      </c>
      <c r="I80" s="18" t="s">
        <v>8</v>
      </c>
      <c r="J80" s="18"/>
      <c r="K80" s="128"/>
      <c r="L80" s="20" t="s">
        <v>54</v>
      </c>
    </row>
    <row r="81" spans="1:12" s="21" customFormat="1" ht="30" x14ac:dyDescent="0.25">
      <c r="A81" s="18"/>
      <c r="B81" s="19" t="s">
        <v>219</v>
      </c>
      <c r="C81" s="19" t="s">
        <v>21</v>
      </c>
      <c r="D81" s="19" t="s">
        <v>59</v>
      </c>
      <c r="E81" s="19"/>
      <c r="F81" s="19" t="s">
        <v>220</v>
      </c>
      <c r="G81" s="18"/>
      <c r="H81" s="18" t="s">
        <v>8</v>
      </c>
      <c r="I81" s="18" t="s">
        <v>8</v>
      </c>
      <c r="J81" s="18"/>
      <c r="K81" s="128"/>
      <c r="L81" s="20" t="s">
        <v>54</v>
      </c>
    </row>
    <row r="82" spans="1:12" s="21" customFormat="1" ht="45" x14ac:dyDescent="0.25">
      <c r="A82" s="18"/>
      <c r="B82" s="19" t="s">
        <v>221</v>
      </c>
      <c r="C82" s="19" t="s">
        <v>21</v>
      </c>
      <c r="D82" s="19" t="s">
        <v>59</v>
      </c>
      <c r="E82" s="19"/>
      <c r="F82" s="19" t="s">
        <v>222</v>
      </c>
      <c r="G82" s="18"/>
      <c r="H82" s="18" t="s">
        <v>8</v>
      </c>
      <c r="I82" s="18" t="s">
        <v>8</v>
      </c>
      <c r="J82" s="18"/>
      <c r="K82" s="128"/>
      <c r="L82" s="20" t="s">
        <v>54</v>
      </c>
    </row>
    <row r="83" spans="1:12" s="21" customFormat="1" ht="30" x14ac:dyDescent="0.25">
      <c r="A83" s="18"/>
      <c r="B83" s="19" t="s">
        <v>224</v>
      </c>
      <c r="C83" s="19" t="s">
        <v>21</v>
      </c>
      <c r="D83" s="19" t="s">
        <v>59</v>
      </c>
      <c r="E83" s="19"/>
      <c r="F83" s="19" t="s">
        <v>223</v>
      </c>
      <c r="G83" s="18"/>
      <c r="H83" s="18" t="s">
        <v>8</v>
      </c>
      <c r="I83" s="18" t="s">
        <v>8</v>
      </c>
      <c r="J83" s="18"/>
      <c r="K83" s="128"/>
      <c r="L83" s="20" t="s">
        <v>54</v>
      </c>
    </row>
    <row r="84" spans="1:12" s="21" customFormat="1" ht="30" x14ac:dyDescent="0.25">
      <c r="A84" s="18"/>
      <c r="B84" s="19" t="s">
        <v>225</v>
      </c>
      <c r="C84" s="5" t="s">
        <v>324</v>
      </c>
      <c r="D84" s="13" t="s">
        <v>38</v>
      </c>
      <c r="E84" s="13" t="s">
        <v>226</v>
      </c>
      <c r="F84" s="19" t="s">
        <v>227</v>
      </c>
      <c r="G84" s="18" t="s">
        <v>8</v>
      </c>
      <c r="H84" s="18"/>
      <c r="I84" s="18"/>
      <c r="J84" s="18"/>
      <c r="K84" s="128"/>
      <c r="L84" s="20"/>
    </row>
    <row r="85" spans="1:12" s="21" customFormat="1" ht="60" customHeight="1" x14ac:dyDescent="0.25">
      <c r="A85" s="18"/>
      <c r="B85" s="19" t="s">
        <v>228</v>
      </c>
      <c r="C85" s="3" t="s">
        <v>325</v>
      </c>
      <c r="D85" s="19" t="s">
        <v>60</v>
      </c>
      <c r="E85" s="19" t="s">
        <v>88</v>
      </c>
      <c r="F85" s="3" t="s">
        <v>371</v>
      </c>
      <c r="G85" s="18"/>
      <c r="H85" s="18"/>
      <c r="I85" s="4" t="s">
        <v>8</v>
      </c>
      <c r="J85" s="18"/>
      <c r="K85" s="128"/>
      <c r="L85" s="20"/>
    </row>
    <row r="86" spans="1:12" s="21" customFormat="1" ht="42" customHeight="1" x14ac:dyDescent="0.25">
      <c r="A86" s="18"/>
      <c r="B86" s="19" t="s">
        <v>49</v>
      </c>
      <c r="C86" s="3" t="s">
        <v>326</v>
      </c>
      <c r="D86" s="19" t="s">
        <v>229</v>
      </c>
      <c r="E86" s="19"/>
      <c r="F86" s="3" t="s">
        <v>322</v>
      </c>
      <c r="G86" s="18"/>
      <c r="H86" s="18"/>
      <c r="I86" s="18"/>
      <c r="J86" s="18"/>
      <c r="K86" s="128"/>
      <c r="L86" s="20"/>
    </row>
    <row r="87" spans="1:12" s="21" customFormat="1" ht="28.5" customHeight="1" x14ac:dyDescent="0.25">
      <c r="A87" s="18"/>
      <c r="B87" s="19" t="s">
        <v>230</v>
      </c>
      <c r="C87" s="3" t="s">
        <v>327</v>
      </c>
      <c r="D87" s="19" t="s">
        <v>61</v>
      </c>
      <c r="E87" s="19"/>
      <c r="F87" s="19" t="s">
        <v>252</v>
      </c>
      <c r="G87" s="18"/>
      <c r="H87" s="18" t="s">
        <v>8</v>
      </c>
      <c r="I87" s="18"/>
      <c r="J87" s="18"/>
      <c r="K87" s="128"/>
      <c r="L87" s="20" t="s">
        <v>56</v>
      </c>
    </row>
    <row r="88" spans="1:12" s="21" customFormat="1" ht="45" x14ac:dyDescent="0.25">
      <c r="A88" s="18">
        <v>1</v>
      </c>
      <c r="B88" s="19" t="s">
        <v>231</v>
      </c>
      <c r="C88" s="3" t="s">
        <v>328</v>
      </c>
      <c r="D88" s="19" t="s">
        <v>62</v>
      </c>
      <c r="E88" s="19" t="s">
        <v>232</v>
      </c>
      <c r="F88" s="3" t="s">
        <v>351</v>
      </c>
      <c r="G88" s="18" t="s">
        <v>8</v>
      </c>
      <c r="H88" s="18"/>
      <c r="I88" s="18"/>
      <c r="J88" s="18"/>
      <c r="K88" s="128"/>
      <c r="L88" s="20"/>
    </row>
    <row r="89" spans="1:12" s="21" customFormat="1" ht="60.6" customHeight="1" x14ac:dyDescent="0.25">
      <c r="A89" s="18">
        <v>1</v>
      </c>
      <c r="B89" s="19" t="s">
        <v>234</v>
      </c>
      <c r="C89" s="3" t="s">
        <v>329</v>
      </c>
      <c r="D89" s="19" t="s">
        <v>63</v>
      </c>
      <c r="E89" s="19"/>
      <c r="F89" s="3" t="s">
        <v>380</v>
      </c>
      <c r="G89" s="18"/>
      <c r="H89" s="18"/>
      <c r="I89" s="4" t="s">
        <v>8</v>
      </c>
      <c r="J89" s="18"/>
      <c r="K89" s="128"/>
      <c r="L89" s="20" t="s">
        <v>246</v>
      </c>
    </row>
    <row r="90" spans="1:12" s="21" customFormat="1" ht="28.5" customHeight="1" x14ac:dyDescent="0.25">
      <c r="A90" s="18"/>
      <c r="B90" s="19" t="s">
        <v>22</v>
      </c>
      <c r="C90" s="3" t="s">
        <v>330</v>
      </c>
      <c r="D90" s="19" t="s">
        <v>64</v>
      </c>
      <c r="E90" s="19" t="s">
        <v>83</v>
      </c>
      <c r="F90" s="19" t="s">
        <v>235</v>
      </c>
      <c r="G90" s="18" t="s">
        <v>8</v>
      </c>
      <c r="H90" s="18"/>
      <c r="I90" s="18"/>
      <c r="J90" s="18"/>
      <c r="K90" s="128"/>
      <c r="L90" s="20"/>
    </row>
    <row r="91" spans="1:12" s="21" customFormat="1" ht="60" x14ac:dyDescent="0.25">
      <c r="A91" s="18">
        <v>1</v>
      </c>
      <c r="B91" s="19" t="s">
        <v>23</v>
      </c>
      <c r="C91" s="3" t="s">
        <v>331</v>
      </c>
      <c r="D91" s="19" t="s">
        <v>44</v>
      </c>
      <c r="E91" s="19" t="s">
        <v>206</v>
      </c>
      <c r="F91" s="19" t="s">
        <v>253</v>
      </c>
      <c r="G91" s="18" t="s">
        <v>8</v>
      </c>
      <c r="H91" s="18" t="s">
        <v>8</v>
      </c>
      <c r="I91" s="18"/>
      <c r="J91" s="18"/>
      <c r="K91" s="128"/>
      <c r="L91" s="20" t="s">
        <v>53</v>
      </c>
    </row>
    <row r="92" spans="1:12" s="21" customFormat="1" ht="43.5" customHeight="1" x14ac:dyDescent="0.25">
      <c r="A92" s="18"/>
      <c r="B92" s="19" t="s">
        <v>24</v>
      </c>
      <c r="C92" s="3" t="s">
        <v>9</v>
      </c>
      <c r="D92" s="19" t="s">
        <v>247</v>
      </c>
      <c r="E92" s="19"/>
      <c r="F92" s="19" t="s">
        <v>236</v>
      </c>
      <c r="G92" s="18"/>
      <c r="H92" s="18" t="s">
        <v>8</v>
      </c>
      <c r="I92" s="18"/>
      <c r="J92" s="18"/>
      <c r="K92" s="128"/>
      <c r="L92" s="20" t="s">
        <v>248</v>
      </c>
    </row>
    <row r="93" spans="1:12" s="21" customFormat="1" ht="42" customHeight="1" x14ac:dyDescent="0.25">
      <c r="A93" s="18"/>
      <c r="B93" s="19" t="s">
        <v>237</v>
      </c>
      <c r="C93" s="3" t="s">
        <v>332</v>
      </c>
      <c r="D93" s="19" t="s">
        <v>65</v>
      </c>
      <c r="E93" s="19"/>
      <c r="F93" s="3" t="s">
        <v>323</v>
      </c>
      <c r="G93" s="18" t="s">
        <v>8</v>
      </c>
      <c r="H93" s="18"/>
      <c r="I93" s="18"/>
      <c r="J93" s="18"/>
      <c r="K93" s="128"/>
      <c r="L93" s="20" t="s">
        <v>51</v>
      </c>
    </row>
    <row r="94" spans="1:12" s="21" customFormat="1" ht="27" customHeight="1" x14ac:dyDescent="0.25">
      <c r="A94" s="18"/>
      <c r="B94" s="19" t="s">
        <v>238</v>
      </c>
      <c r="C94" s="3" t="s">
        <v>333</v>
      </c>
      <c r="D94" s="19" t="s">
        <v>45</v>
      </c>
      <c r="E94" s="19" t="s">
        <v>239</v>
      </c>
      <c r="F94" s="19" t="s">
        <v>254</v>
      </c>
      <c r="G94" s="18" t="s">
        <v>8</v>
      </c>
      <c r="H94" s="18" t="s">
        <v>8</v>
      </c>
      <c r="I94" s="18"/>
      <c r="J94" s="18"/>
      <c r="K94" s="128"/>
      <c r="L94" s="20"/>
    </row>
    <row r="95" spans="1:12" s="21" customFormat="1" ht="57.75" customHeight="1" x14ac:dyDescent="0.25">
      <c r="A95" s="18"/>
      <c r="B95" s="19" t="s">
        <v>257</v>
      </c>
      <c r="C95" s="19" t="s">
        <v>243</v>
      </c>
      <c r="D95" s="19" t="s">
        <v>242</v>
      </c>
      <c r="E95" s="19" t="s">
        <v>255</v>
      </c>
      <c r="F95" s="3" t="s">
        <v>258</v>
      </c>
      <c r="G95" s="18" t="s">
        <v>8</v>
      </c>
      <c r="H95" s="18"/>
      <c r="I95" s="18"/>
      <c r="J95" s="18"/>
      <c r="K95" s="128"/>
      <c r="L95" s="6" t="s">
        <v>307</v>
      </c>
    </row>
    <row r="96" spans="1:12" s="21" customFormat="1" ht="60" x14ac:dyDescent="0.25">
      <c r="A96" s="18"/>
      <c r="B96" s="19" t="s">
        <v>25</v>
      </c>
      <c r="C96" s="3" t="s">
        <v>334</v>
      </c>
      <c r="D96" s="19" t="s">
        <v>66</v>
      </c>
      <c r="E96" s="19" t="s">
        <v>249</v>
      </c>
      <c r="F96" s="3" t="s">
        <v>396</v>
      </c>
      <c r="G96" s="18" t="s">
        <v>8</v>
      </c>
      <c r="H96" s="18" t="s">
        <v>240</v>
      </c>
      <c r="I96" s="18"/>
      <c r="J96" s="18"/>
      <c r="K96" s="128"/>
      <c r="L96" s="20" t="s">
        <v>52</v>
      </c>
    </row>
    <row r="97" spans="1:12" s="21" customFormat="1" ht="27.75" customHeight="1" x14ac:dyDescent="0.25">
      <c r="A97" s="18"/>
      <c r="B97" s="13" t="s">
        <v>241</v>
      </c>
      <c r="C97" s="3" t="s">
        <v>333</v>
      </c>
      <c r="D97" s="19" t="s">
        <v>45</v>
      </c>
      <c r="E97" s="19" t="s">
        <v>239</v>
      </c>
      <c r="F97" s="19" t="s">
        <v>254</v>
      </c>
      <c r="G97" s="18" t="s">
        <v>8</v>
      </c>
      <c r="H97" s="18" t="s">
        <v>8</v>
      </c>
      <c r="I97" s="18"/>
      <c r="J97" s="18"/>
      <c r="K97" s="128"/>
      <c r="L97" s="20"/>
    </row>
    <row r="98" spans="1:12" s="112" customFormat="1" ht="72.75" customHeight="1" x14ac:dyDescent="0.25">
      <c r="A98" s="107">
        <v>1</v>
      </c>
      <c r="B98" s="108" t="s">
        <v>431</v>
      </c>
      <c r="C98" s="109" t="s">
        <v>334</v>
      </c>
      <c r="D98" s="108" t="s">
        <v>67</v>
      </c>
      <c r="E98" s="108" t="s">
        <v>244</v>
      </c>
      <c r="F98" s="108" t="s">
        <v>256</v>
      </c>
      <c r="G98" s="110"/>
      <c r="H98" s="107"/>
      <c r="I98" s="107"/>
      <c r="J98" s="107"/>
      <c r="K98" s="130"/>
      <c r="L98" s="111" t="s">
        <v>52</v>
      </c>
    </row>
    <row r="99" spans="1:12" s="21" customFormat="1" ht="117.75" customHeight="1" x14ac:dyDescent="0.25">
      <c r="A99" s="18">
        <v>1</v>
      </c>
      <c r="B99" s="19" t="s">
        <v>245</v>
      </c>
      <c r="C99" s="3" t="s">
        <v>331</v>
      </c>
      <c r="D99" s="19" t="s">
        <v>44</v>
      </c>
      <c r="E99" s="19" t="s">
        <v>270</v>
      </c>
      <c r="F99" s="19" t="s">
        <v>273</v>
      </c>
      <c r="G99" s="18" t="s">
        <v>8</v>
      </c>
      <c r="H99" s="18" t="s">
        <v>8</v>
      </c>
      <c r="I99" s="18"/>
      <c r="J99" s="18"/>
      <c r="K99" s="128"/>
      <c r="L99" s="20" t="s">
        <v>53</v>
      </c>
    </row>
    <row r="100" spans="1:12" s="21" customFormat="1" ht="43.5" customHeight="1" x14ac:dyDescent="0.25">
      <c r="A100" s="18"/>
      <c r="B100" s="19" t="s">
        <v>259</v>
      </c>
      <c r="C100" s="3" t="s">
        <v>335</v>
      </c>
      <c r="D100" s="19" t="s">
        <v>260</v>
      </c>
      <c r="E100" s="19" t="s">
        <v>261</v>
      </c>
      <c r="F100" s="19" t="s">
        <v>271</v>
      </c>
      <c r="G100" s="18"/>
      <c r="H100" s="18"/>
      <c r="I100" s="18"/>
      <c r="J100" s="18"/>
      <c r="K100" s="128"/>
      <c r="L100" s="20"/>
    </row>
    <row r="101" spans="1:12" s="21" customFormat="1" ht="56.25" customHeight="1" x14ac:dyDescent="0.25">
      <c r="A101" s="18">
        <v>1</v>
      </c>
      <c r="B101" s="19" t="s">
        <v>262</v>
      </c>
      <c r="C101" s="3" t="s">
        <v>336</v>
      </c>
      <c r="D101" s="19" t="s">
        <v>68</v>
      </c>
      <c r="E101" s="19" t="s">
        <v>263</v>
      </c>
      <c r="F101" s="3" t="s">
        <v>352</v>
      </c>
      <c r="G101" s="18" t="s">
        <v>8</v>
      </c>
      <c r="H101" s="18"/>
      <c r="I101" s="18"/>
      <c r="J101" s="18"/>
      <c r="K101" s="128"/>
      <c r="L101" s="20"/>
    </row>
    <row r="102" spans="1:12" s="21" customFormat="1" ht="111" customHeight="1" x14ac:dyDescent="0.25">
      <c r="A102" s="18"/>
      <c r="B102" s="19" t="s">
        <v>413</v>
      </c>
      <c r="C102" s="3" t="s">
        <v>337</v>
      </c>
      <c r="D102" s="19" t="s">
        <v>414</v>
      </c>
      <c r="E102" s="19" t="s">
        <v>415</v>
      </c>
      <c r="F102" s="98" t="s">
        <v>416</v>
      </c>
      <c r="G102" s="18"/>
      <c r="H102" s="18" t="s">
        <v>423</v>
      </c>
      <c r="I102" s="18" t="s">
        <v>8</v>
      </c>
      <c r="J102" s="18"/>
      <c r="K102" s="128"/>
      <c r="L102" s="20"/>
    </row>
    <row r="103" spans="1:12" s="21" customFormat="1" ht="69" customHeight="1" x14ac:dyDescent="0.25">
      <c r="A103" s="18"/>
      <c r="B103" s="19" t="s">
        <v>264</v>
      </c>
      <c r="C103" s="3" t="s">
        <v>337</v>
      </c>
      <c r="D103" s="19" t="s">
        <v>47</v>
      </c>
      <c r="E103" s="19" t="s">
        <v>272</v>
      </c>
      <c r="F103" s="3" t="s">
        <v>390</v>
      </c>
      <c r="G103" s="18" t="s">
        <v>8</v>
      </c>
      <c r="H103" s="18"/>
      <c r="I103" s="4" t="s">
        <v>8</v>
      </c>
      <c r="J103" s="18"/>
      <c r="K103" s="128"/>
      <c r="L103" s="20"/>
    </row>
    <row r="104" spans="1:12" s="21" customFormat="1" ht="90" customHeight="1" x14ac:dyDescent="0.25">
      <c r="A104" s="18">
        <v>1</v>
      </c>
      <c r="B104" s="19" t="s">
        <v>26</v>
      </c>
      <c r="C104" s="3" t="s">
        <v>338</v>
      </c>
      <c r="D104" s="19" t="s">
        <v>34</v>
      </c>
      <c r="E104" s="19" t="s">
        <v>83</v>
      </c>
      <c r="F104" s="3" t="s">
        <v>422</v>
      </c>
      <c r="G104" s="18" t="s">
        <v>8</v>
      </c>
      <c r="H104" s="18" t="s">
        <v>8</v>
      </c>
      <c r="I104" s="18"/>
      <c r="J104" s="18"/>
      <c r="K104" s="128"/>
      <c r="L104" s="20"/>
    </row>
    <row r="105" spans="1:12" s="21" customFormat="1" ht="235.5" customHeight="1" x14ac:dyDescent="0.25">
      <c r="A105" s="18">
        <v>1</v>
      </c>
      <c r="B105" s="19" t="s">
        <v>443</v>
      </c>
      <c r="C105" s="3" t="s">
        <v>338</v>
      </c>
      <c r="D105" s="19" t="s">
        <v>440</v>
      </c>
      <c r="E105" s="19" t="s">
        <v>83</v>
      </c>
      <c r="F105" s="3" t="s">
        <v>442</v>
      </c>
      <c r="G105" s="18" t="s">
        <v>8</v>
      </c>
      <c r="H105" s="18" t="s">
        <v>8</v>
      </c>
      <c r="I105" s="18"/>
      <c r="J105" s="18"/>
      <c r="K105" s="128"/>
      <c r="L105" s="20" t="s">
        <v>441</v>
      </c>
    </row>
    <row r="106" spans="1:12" s="21" customFormat="1" ht="90" customHeight="1" x14ac:dyDescent="0.25">
      <c r="A106" s="18">
        <v>2</v>
      </c>
      <c r="B106" s="19" t="s">
        <v>35</v>
      </c>
      <c r="C106" s="3" t="s">
        <v>339</v>
      </c>
      <c r="D106" s="19" t="s">
        <v>265</v>
      </c>
      <c r="E106" s="19" t="s">
        <v>269</v>
      </c>
      <c r="F106" s="3" t="s">
        <v>381</v>
      </c>
      <c r="G106" s="18" t="s">
        <v>8</v>
      </c>
      <c r="H106" s="18"/>
      <c r="I106" s="4" t="s">
        <v>8</v>
      </c>
      <c r="J106" s="18"/>
      <c r="K106" s="128"/>
      <c r="L106" s="20"/>
    </row>
    <row r="107" spans="1:12" s="21" customFormat="1" ht="42" customHeight="1" x14ac:dyDescent="0.25">
      <c r="A107" s="18"/>
      <c r="B107" s="19" t="s">
        <v>27</v>
      </c>
      <c r="C107" s="3" t="s">
        <v>334</v>
      </c>
      <c r="D107" s="19" t="s">
        <v>36</v>
      </c>
      <c r="E107" s="19" t="s">
        <v>249</v>
      </c>
      <c r="F107" s="19" t="s">
        <v>397</v>
      </c>
      <c r="G107" s="18"/>
      <c r="H107" s="18" t="s">
        <v>240</v>
      </c>
      <c r="I107" s="18"/>
      <c r="J107" s="18"/>
      <c r="K107" s="128"/>
      <c r="L107" s="20"/>
    </row>
    <row r="108" spans="1:12" s="21" customFormat="1" ht="61.5" customHeight="1" x14ac:dyDescent="0.25">
      <c r="A108" s="18"/>
      <c r="B108" s="3" t="s">
        <v>341</v>
      </c>
      <c r="C108" s="3" t="s">
        <v>340</v>
      </c>
      <c r="D108" s="19" t="s">
        <v>37</v>
      </c>
      <c r="E108" s="19" t="s">
        <v>83</v>
      </c>
      <c r="F108" s="3" t="s">
        <v>370</v>
      </c>
      <c r="G108" s="18"/>
      <c r="H108" s="18"/>
      <c r="I108" s="4" t="s">
        <v>8</v>
      </c>
      <c r="J108" s="18"/>
      <c r="K108" s="128"/>
      <c r="L108" s="20"/>
    </row>
    <row r="109" spans="1:12" s="21" customFormat="1" ht="84.95" customHeight="1" x14ac:dyDescent="0.25">
      <c r="A109" s="18"/>
      <c r="B109" s="3" t="s">
        <v>372</v>
      </c>
      <c r="C109" s="3" t="s">
        <v>373</v>
      </c>
      <c r="D109" s="3" t="s">
        <v>374</v>
      </c>
      <c r="E109" s="3" t="s">
        <v>375</v>
      </c>
      <c r="F109" s="3" t="s">
        <v>376</v>
      </c>
      <c r="G109" s="4" t="s">
        <v>8</v>
      </c>
      <c r="H109" s="4" t="s">
        <v>8</v>
      </c>
      <c r="I109" s="18"/>
      <c r="J109" s="18"/>
      <c r="K109" s="128"/>
      <c r="L109" s="20"/>
    </row>
    <row r="110" spans="1:12" s="21" customFormat="1" ht="42" customHeight="1" x14ac:dyDescent="0.25">
      <c r="A110" s="18"/>
      <c r="B110" s="19" t="s">
        <v>266</v>
      </c>
      <c r="C110" s="3" t="s">
        <v>324</v>
      </c>
      <c r="D110" s="19" t="s">
        <v>38</v>
      </c>
      <c r="E110" s="19" t="s">
        <v>267</v>
      </c>
      <c r="F110" s="19" t="s">
        <v>268</v>
      </c>
      <c r="G110" s="18" t="s">
        <v>8</v>
      </c>
      <c r="H110" s="18"/>
      <c r="I110" s="18"/>
      <c r="J110" s="18"/>
      <c r="K110" s="128"/>
      <c r="L110" s="20"/>
    </row>
    <row r="111" spans="1:12" s="21" customFormat="1" ht="102" customHeight="1" x14ac:dyDescent="0.25">
      <c r="A111" s="18">
        <v>1</v>
      </c>
      <c r="B111" s="19" t="s">
        <v>28</v>
      </c>
      <c r="C111" s="19" t="s">
        <v>274</v>
      </c>
      <c r="D111" s="19" t="s">
        <v>48</v>
      </c>
      <c r="E111" s="19"/>
      <c r="F111" s="19" t="s">
        <v>283</v>
      </c>
      <c r="G111" s="18" t="s">
        <v>8</v>
      </c>
      <c r="H111" s="18" t="s">
        <v>275</v>
      </c>
      <c r="I111" s="18"/>
      <c r="J111" s="18"/>
      <c r="K111" s="128"/>
      <c r="L111" s="20" t="s">
        <v>276</v>
      </c>
    </row>
    <row r="112" spans="1:12" s="21" customFormat="1" ht="85.5" customHeight="1" x14ac:dyDescent="0.25">
      <c r="A112" s="18">
        <v>1</v>
      </c>
      <c r="B112" s="19" t="s">
        <v>29</v>
      </c>
      <c r="C112" s="19" t="s">
        <v>31</v>
      </c>
      <c r="D112" s="19" t="s">
        <v>48</v>
      </c>
      <c r="E112" s="19"/>
      <c r="F112" s="19" t="s">
        <v>284</v>
      </c>
      <c r="G112" s="18" t="s">
        <v>8</v>
      </c>
      <c r="H112" s="18" t="s">
        <v>275</v>
      </c>
      <c r="I112" s="18"/>
      <c r="J112" s="18"/>
      <c r="K112" s="128"/>
      <c r="L112" s="20" t="s">
        <v>276</v>
      </c>
    </row>
    <row r="113" spans="1:12" s="21" customFormat="1" ht="86.25" customHeight="1" x14ac:dyDescent="0.25">
      <c r="A113" s="18">
        <v>1</v>
      </c>
      <c r="B113" s="19" t="s">
        <v>277</v>
      </c>
      <c r="C113" s="19" t="s">
        <v>31</v>
      </c>
      <c r="D113" s="19" t="s">
        <v>48</v>
      </c>
      <c r="E113" s="19"/>
      <c r="F113" s="19" t="s">
        <v>285</v>
      </c>
      <c r="G113" s="18" t="s">
        <v>8</v>
      </c>
      <c r="H113" s="18" t="s">
        <v>275</v>
      </c>
      <c r="I113" s="18"/>
      <c r="J113" s="18"/>
      <c r="K113" s="128"/>
      <c r="L113" s="20" t="s">
        <v>276</v>
      </c>
    </row>
    <row r="114" spans="1:12" s="21" customFormat="1" ht="116.25" customHeight="1" x14ac:dyDescent="0.25">
      <c r="A114" s="18">
        <v>2</v>
      </c>
      <c r="B114" s="19" t="s">
        <v>278</v>
      </c>
      <c r="C114" s="19" t="s">
        <v>31</v>
      </c>
      <c r="D114" s="19" t="s">
        <v>48</v>
      </c>
      <c r="E114" s="19"/>
      <c r="F114" s="19" t="s">
        <v>287</v>
      </c>
      <c r="G114" s="18" t="s">
        <v>8</v>
      </c>
      <c r="H114" s="18" t="s">
        <v>288</v>
      </c>
      <c r="I114" s="18"/>
      <c r="J114" s="18"/>
      <c r="K114" s="128"/>
      <c r="L114" s="20" t="s">
        <v>279</v>
      </c>
    </row>
    <row r="115" spans="1:12" s="21" customFormat="1" ht="57.75" customHeight="1" x14ac:dyDescent="0.25">
      <c r="A115" s="18">
        <v>1</v>
      </c>
      <c r="B115" s="19" t="s">
        <v>280</v>
      </c>
      <c r="C115" s="19" t="s">
        <v>31</v>
      </c>
      <c r="D115" s="19" t="s">
        <v>48</v>
      </c>
      <c r="E115" s="19" t="s">
        <v>83</v>
      </c>
      <c r="F115" s="19" t="s">
        <v>286</v>
      </c>
      <c r="G115" s="18" t="s">
        <v>8</v>
      </c>
      <c r="H115" s="18" t="s">
        <v>288</v>
      </c>
      <c r="I115" s="18"/>
      <c r="J115" s="18"/>
      <c r="K115" s="128"/>
      <c r="L115" s="20" t="s">
        <v>281</v>
      </c>
    </row>
    <row r="116" spans="1:12" s="21" customFormat="1" ht="57" customHeight="1" x14ac:dyDescent="0.25">
      <c r="A116" s="18">
        <v>2</v>
      </c>
      <c r="B116" s="19" t="s">
        <v>30</v>
      </c>
      <c r="C116" s="19" t="s">
        <v>31</v>
      </c>
      <c r="D116" s="19" t="s">
        <v>48</v>
      </c>
      <c r="E116" s="19"/>
      <c r="F116" s="19" t="s">
        <v>282</v>
      </c>
      <c r="G116" s="18"/>
      <c r="H116" s="26" t="s">
        <v>288</v>
      </c>
      <c r="I116" s="26"/>
      <c r="J116" s="18"/>
      <c r="K116" s="128"/>
      <c r="L116" s="20" t="s">
        <v>281</v>
      </c>
    </row>
    <row r="117" spans="1:12" ht="90" x14ac:dyDescent="0.25">
      <c r="A117" s="18">
        <v>1</v>
      </c>
      <c r="B117" s="5" t="s">
        <v>353</v>
      </c>
      <c r="C117" s="3" t="s">
        <v>354</v>
      </c>
      <c r="D117" s="3" t="s">
        <v>355</v>
      </c>
      <c r="E117" s="3" t="s">
        <v>356</v>
      </c>
      <c r="F117" s="3" t="s">
        <v>357</v>
      </c>
      <c r="G117" s="4" t="s">
        <v>8</v>
      </c>
      <c r="H117" s="18"/>
      <c r="I117" s="18"/>
      <c r="J117" s="18"/>
      <c r="K117" s="128"/>
      <c r="L117" s="20"/>
    </row>
    <row r="118" spans="1:12" s="21" customFormat="1" ht="135" x14ac:dyDescent="0.25">
      <c r="A118" s="99"/>
      <c r="B118" s="19" t="s">
        <v>417</v>
      </c>
      <c r="C118" s="19" t="s">
        <v>418</v>
      </c>
      <c r="D118" s="19" t="s">
        <v>419</v>
      </c>
      <c r="E118" s="100" t="s">
        <v>420</v>
      </c>
      <c r="F118" s="101" t="s">
        <v>421</v>
      </c>
      <c r="G118" s="18"/>
      <c r="H118" s="18"/>
      <c r="I118" s="18" t="s">
        <v>8</v>
      </c>
      <c r="J118" s="18"/>
      <c r="K118" s="128"/>
      <c r="L118" s="20"/>
    </row>
    <row r="119" spans="1:12" s="21" customFormat="1" ht="135" x14ac:dyDescent="0.25">
      <c r="A119" s="99"/>
      <c r="B119" s="19" t="s">
        <v>424</v>
      </c>
      <c r="C119" s="19" t="s">
        <v>354</v>
      </c>
      <c r="D119" s="19" t="s">
        <v>425</v>
      </c>
      <c r="E119" s="19" t="s">
        <v>426</v>
      </c>
      <c r="F119" s="19" t="s">
        <v>427</v>
      </c>
      <c r="G119" s="18" t="s">
        <v>8</v>
      </c>
      <c r="H119" s="18" t="s">
        <v>8</v>
      </c>
      <c r="I119" s="18"/>
      <c r="J119" s="18"/>
      <c r="K119" s="128"/>
      <c r="L119" s="20"/>
    </row>
    <row r="120" spans="1:12" s="9" customFormat="1" x14ac:dyDescent="0.25">
      <c r="A120" s="27"/>
      <c r="B120" s="28"/>
      <c r="C120" s="28"/>
      <c r="D120" s="28"/>
      <c r="E120" s="28"/>
      <c r="F120" s="28"/>
      <c r="G120" s="29"/>
      <c r="H120" s="29"/>
      <c r="I120" s="29"/>
      <c r="J120" s="29"/>
      <c r="K120" s="120"/>
      <c r="L120" s="30"/>
    </row>
    <row r="121" spans="1:12" s="9" customFormat="1" x14ac:dyDescent="0.25">
      <c r="A121" s="27"/>
      <c r="B121" s="28"/>
      <c r="C121" s="28"/>
      <c r="D121" s="28"/>
      <c r="E121" s="28"/>
      <c r="F121" s="28"/>
      <c r="G121" s="29"/>
      <c r="H121" s="29"/>
      <c r="I121" s="29"/>
      <c r="J121" s="29"/>
      <c r="K121" s="120"/>
      <c r="L121" s="30"/>
    </row>
    <row r="122" spans="1:12" s="9" customFormat="1" x14ac:dyDescent="0.25">
      <c r="A122" s="27"/>
      <c r="B122" s="28"/>
      <c r="C122" s="28"/>
      <c r="D122" s="28"/>
      <c r="E122" s="28"/>
      <c r="F122" s="28"/>
      <c r="G122" s="29"/>
      <c r="H122" s="29"/>
      <c r="I122" s="29"/>
      <c r="J122" s="29"/>
      <c r="K122" s="120"/>
      <c r="L122" s="30"/>
    </row>
    <row r="123" spans="1:12" s="9" customFormat="1" x14ac:dyDescent="0.25">
      <c r="A123" s="27"/>
      <c r="B123" s="28"/>
      <c r="C123" s="28"/>
      <c r="D123" s="28"/>
      <c r="E123" s="28"/>
      <c r="F123" s="28"/>
      <c r="G123" s="29"/>
      <c r="H123" s="29"/>
      <c r="I123" s="29"/>
      <c r="J123" s="29"/>
      <c r="K123" s="120"/>
      <c r="L123" s="30"/>
    </row>
    <row r="124" spans="1:12" s="9" customFormat="1" x14ac:dyDescent="0.25">
      <c r="A124" s="27"/>
      <c r="B124" s="28"/>
      <c r="C124" s="28"/>
      <c r="D124" s="28"/>
      <c r="E124" s="28"/>
      <c r="F124" s="28"/>
      <c r="G124" s="29"/>
      <c r="H124" s="29"/>
      <c r="I124" s="29"/>
      <c r="J124" s="29"/>
      <c r="K124" s="120"/>
      <c r="L124" s="30"/>
    </row>
    <row r="125" spans="1:12" s="9" customFormat="1" x14ac:dyDescent="0.25">
      <c r="A125" s="27"/>
      <c r="B125" s="28"/>
      <c r="C125" s="28"/>
      <c r="D125" s="28"/>
      <c r="E125" s="28"/>
      <c r="F125" s="28"/>
      <c r="G125" s="29"/>
      <c r="H125" s="29"/>
      <c r="I125" s="29"/>
      <c r="J125" s="29"/>
      <c r="K125" s="120"/>
      <c r="L125" s="30"/>
    </row>
    <row r="126" spans="1:12" s="9" customFormat="1" x14ac:dyDescent="0.25">
      <c r="A126" s="27"/>
      <c r="B126" s="28"/>
      <c r="C126" s="28"/>
      <c r="D126" s="28"/>
      <c r="E126" s="28"/>
      <c r="F126" s="28"/>
      <c r="G126" s="29"/>
      <c r="H126" s="29"/>
      <c r="I126" s="29"/>
      <c r="J126" s="29"/>
      <c r="K126" s="120"/>
      <c r="L126" s="30"/>
    </row>
    <row r="127" spans="1:12" s="9" customFormat="1" x14ac:dyDescent="0.25">
      <c r="A127" s="27"/>
      <c r="B127" s="28"/>
      <c r="C127" s="28"/>
      <c r="D127" s="28"/>
      <c r="E127" s="28"/>
      <c r="F127" s="28"/>
      <c r="G127" s="29"/>
      <c r="H127" s="29"/>
      <c r="I127" s="29"/>
      <c r="J127" s="29"/>
      <c r="K127" s="120"/>
      <c r="L127" s="30"/>
    </row>
    <row r="128" spans="1:12" s="9" customFormat="1" x14ac:dyDescent="0.25">
      <c r="A128" s="27"/>
      <c r="B128" s="28"/>
      <c r="C128" s="28"/>
      <c r="D128" s="28"/>
      <c r="E128" s="28"/>
      <c r="F128" s="28"/>
      <c r="G128" s="29"/>
      <c r="H128" s="29"/>
      <c r="I128" s="29"/>
      <c r="J128" s="29"/>
      <c r="K128" s="120"/>
      <c r="L128" s="30"/>
    </row>
    <row r="129" spans="1:12" s="9" customFormat="1" x14ac:dyDescent="0.25">
      <c r="A129" s="27"/>
      <c r="B129" s="28"/>
      <c r="C129" s="28"/>
      <c r="D129" s="28"/>
      <c r="E129" s="28"/>
      <c r="F129" s="28"/>
      <c r="G129" s="29"/>
      <c r="H129" s="29"/>
      <c r="I129" s="29"/>
      <c r="J129" s="29"/>
      <c r="K129" s="120"/>
      <c r="L129" s="30"/>
    </row>
    <row r="130" spans="1:12" s="9" customFormat="1" x14ac:dyDescent="0.25">
      <c r="A130" s="27"/>
      <c r="B130" s="28"/>
      <c r="C130" s="28"/>
      <c r="D130" s="28"/>
      <c r="E130" s="28"/>
      <c r="F130" s="28"/>
      <c r="G130" s="29"/>
      <c r="H130" s="29"/>
      <c r="I130" s="29"/>
      <c r="J130" s="29"/>
      <c r="K130" s="120"/>
      <c r="L130" s="30"/>
    </row>
    <row r="131" spans="1:12" s="9" customFormat="1" x14ac:dyDescent="0.25">
      <c r="A131" s="27"/>
      <c r="B131" s="28"/>
      <c r="C131" s="28"/>
      <c r="D131" s="28"/>
      <c r="E131" s="28"/>
      <c r="F131" s="28"/>
      <c r="G131" s="29"/>
      <c r="H131" s="29"/>
      <c r="I131" s="29"/>
      <c r="J131" s="29"/>
      <c r="K131" s="120"/>
      <c r="L131" s="30"/>
    </row>
    <row r="132" spans="1:12" s="9" customFormat="1" x14ac:dyDescent="0.25">
      <c r="A132" s="27"/>
      <c r="B132" s="28"/>
      <c r="C132" s="28"/>
      <c r="D132" s="28"/>
      <c r="E132" s="28"/>
      <c r="F132" s="28"/>
      <c r="G132" s="29"/>
      <c r="H132" s="29"/>
      <c r="I132" s="29"/>
      <c r="J132" s="29"/>
      <c r="K132" s="120"/>
      <c r="L132" s="30"/>
    </row>
    <row r="133" spans="1:12" s="9" customFormat="1" x14ac:dyDescent="0.25">
      <c r="A133" s="27"/>
      <c r="B133" s="28"/>
      <c r="C133" s="28"/>
      <c r="D133" s="28"/>
      <c r="E133" s="28"/>
      <c r="F133" s="28"/>
      <c r="G133" s="29"/>
      <c r="H133" s="29"/>
      <c r="I133" s="29"/>
      <c r="J133" s="29"/>
      <c r="K133" s="120"/>
      <c r="L133" s="30"/>
    </row>
    <row r="134" spans="1:12" s="9" customFormat="1" x14ac:dyDescent="0.25">
      <c r="A134" s="27"/>
      <c r="B134" s="28"/>
      <c r="C134" s="28"/>
      <c r="D134" s="28"/>
      <c r="E134" s="28"/>
      <c r="F134" s="28"/>
      <c r="G134" s="29"/>
      <c r="H134" s="29"/>
      <c r="I134" s="29"/>
      <c r="J134" s="29"/>
      <c r="K134" s="120"/>
      <c r="L134" s="30"/>
    </row>
    <row r="135" spans="1:12" s="9" customFormat="1" x14ac:dyDescent="0.25">
      <c r="A135" s="27"/>
      <c r="B135" s="28"/>
      <c r="C135" s="28"/>
      <c r="D135" s="28"/>
      <c r="E135" s="28"/>
      <c r="F135" s="28"/>
      <c r="G135" s="29"/>
      <c r="H135" s="29"/>
      <c r="I135" s="29"/>
      <c r="J135" s="29"/>
      <c r="K135" s="120"/>
      <c r="L135" s="30"/>
    </row>
    <row r="136" spans="1:12" s="9" customFormat="1" x14ac:dyDescent="0.25">
      <c r="A136" s="27"/>
      <c r="B136" s="28"/>
      <c r="C136" s="28"/>
      <c r="D136" s="28"/>
      <c r="E136" s="28"/>
      <c r="F136" s="28"/>
      <c r="G136" s="29"/>
      <c r="H136" s="29"/>
      <c r="I136" s="29"/>
      <c r="J136" s="29"/>
      <c r="K136" s="120"/>
      <c r="L136" s="30"/>
    </row>
    <row r="137" spans="1:12" s="9" customFormat="1" x14ac:dyDescent="0.25">
      <c r="A137" s="27"/>
      <c r="B137" s="28"/>
      <c r="C137" s="28"/>
      <c r="D137" s="28"/>
      <c r="E137" s="28"/>
      <c r="F137" s="28"/>
      <c r="G137" s="29"/>
      <c r="H137" s="29"/>
      <c r="I137" s="29"/>
      <c r="J137" s="29"/>
      <c r="K137" s="120"/>
      <c r="L137" s="30"/>
    </row>
    <row r="138" spans="1:12" s="9" customFormat="1" x14ac:dyDescent="0.25">
      <c r="A138" s="27"/>
      <c r="B138" s="28"/>
      <c r="C138" s="28"/>
      <c r="D138" s="28"/>
      <c r="E138" s="28"/>
      <c r="F138" s="28"/>
      <c r="G138" s="29"/>
      <c r="H138" s="29"/>
      <c r="I138" s="29"/>
      <c r="J138" s="29"/>
      <c r="K138" s="120"/>
      <c r="L138" s="30"/>
    </row>
    <row r="139" spans="1:12" s="9" customFormat="1" x14ac:dyDescent="0.25">
      <c r="A139" s="27"/>
      <c r="B139" s="28"/>
      <c r="C139" s="28"/>
      <c r="D139" s="28"/>
      <c r="E139" s="28"/>
      <c r="F139" s="28"/>
      <c r="G139" s="29"/>
      <c r="H139" s="29"/>
      <c r="I139" s="29"/>
      <c r="J139" s="29"/>
      <c r="K139" s="120"/>
      <c r="L139" s="30"/>
    </row>
    <row r="140" spans="1:12" s="9" customFormat="1" x14ac:dyDescent="0.25">
      <c r="A140" s="27"/>
      <c r="B140" s="28"/>
      <c r="C140" s="28"/>
      <c r="D140" s="28"/>
      <c r="E140" s="28"/>
      <c r="F140" s="28"/>
      <c r="G140" s="29"/>
      <c r="H140" s="29"/>
      <c r="I140" s="29"/>
      <c r="J140" s="29"/>
      <c r="K140" s="120"/>
      <c r="L140" s="30"/>
    </row>
    <row r="141" spans="1:12" s="9" customFormat="1" x14ac:dyDescent="0.25">
      <c r="A141" s="27"/>
      <c r="B141" s="28"/>
      <c r="C141" s="28"/>
      <c r="D141" s="28"/>
      <c r="E141" s="28"/>
      <c r="F141" s="28"/>
      <c r="G141" s="29"/>
      <c r="H141" s="29"/>
      <c r="I141" s="29"/>
      <c r="J141" s="29"/>
      <c r="K141" s="120"/>
      <c r="L141" s="30"/>
    </row>
    <row r="142" spans="1:12" s="9" customFormat="1" x14ac:dyDescent="0.25">
      <c r="A142" s="27"/>
      <c r="B142" s="28"/>
      <c r="C142" s="28"/>
      <c r="D142" s="28"/>
      <c r="E142" s="28"/>
      <c r="F142" s="28"/>
      <c r="G142" s="29"/>
      <c r="H142" s="29"/>
      <c r="I142" s="29"/>
      <c r="J142" s="29"/>
      <c r="K142" s="120"/>
      <c r="L142" s="30"/>
    </row>
    <row r="143" spans="1:12" s="9" customFormat="1" x14ac:dyDescent="0.25">
      <c r="A143" s="27"/>
      <c r="B143" s="28"/>
      <c r="C143" s="28"/>
      <c r="D143" s="28"/>
      <c r="E143" s="28"/>
      <c r="F143" s="28"/>
      <c r="G143" s="29"/>
      <c r="H143" s="29"/>
      <c r="I143" s="29"/>
      <c r="J143" s="29"/>
      <c r="K143" s="120"/>
      <c r="L143" s="30"/>
    </row>
    <row r="144" spans="1:12" s="9" customFormat="1" x14ac:dyDescent="0.25">
      <c r="A144" s="27"/>
      <c r="B144" s="28"/>
      <c r="C144" s="28"/>
      <c r="D144" s="28"/>
      <c r="E144" s="28"/>
      <c r="F144" s="28"/>
      <c r="G144" s="29"/>
      <c r="H144" s="29"/>
      <c r="I144" s="29"/>
      <c r="J144" s="29"/>
      <c r="K144" s="120"/>
      <c r="L144" s="30"/>
    </row>
    <row r="145" spans="1:12" s="9" customFormat="1" x14ac:dyDescent="0.25">
      <c r="A145" s="27"/>
      <c r="B145" s="28"/>
      <c r="C145" s="28"/>
      <c r="D145" s="28"/>
      <c r="E145" s="28"/>
      <c r="F145" s="28"/>
      <c r="G145" s="29"/>
      <c r="H145" s="29"/>
      <c r="I145" s="29"/>
      <c r="J145" s="29"/>
      <c r="K145" s="120"/>
      <c r="L145" s="30"/>
    </row>
    <row r="146" spans="1:12" s="9" customFormat="1" x14ac:dyDescent="0.25">
      <c r="A146" s="27"/>
      <c r="B146" s="28"/>
      <c r="C146" s="28"/>
      <c r="D146" s="28"/>
      <c r="E146" s="28"/>
      <c r="F146" s="28"/>
      <c r="G146" s="29"/>
      <c r="H146" s="29"/>
      <c r="I146" s="29"/>
      <c r="J146" s="29"/>
      <c r="K146" s="120"/>
      <c r="L146" s="30"/>
    </row>
    <row r="147" spans="1:12" s="9" customFormat="1" x14ac:dyDescent="0.25">
      <c r="A147" s="27"/>
      <c r="B147" s="28"/>
      <c r="C147" s="28"/>
      <c r="D147" s="28"/>
      <c r="E147" s="28"/>
      <c r="F147" s="28"/>
      <c r="G147" s="29"/>
      <c r="H147" s="29"/>
      <c r="I147" s="29"/>
      <c r="J147" s="29"/>
      <c r="K147" s="120"/>
      <c r="L147" s="30"/>
    </row>
    <row r="148" spans="1:12" s="9" customFormat="1" x14ac:dyDescent="0.25">
      <c r="A148" s="27"/>
      <c r="B148" s="28"/>
      <c r="C148" s="28"/>
      <c r="D148" s="28"/>
      <c r="E148" s="28"/>
      <c r="F148" s="28"/>
      <c r="G148" s="29"/>
      <c r="H148" s="29"/>
      <c r="I148" s="29"/>
      <c r="J148" s="29"/>
      <c r="K148" s="120"/>
      <c r="L148" s="30"/>
    </row>
    <row r="149" spans="1:12" s="9" customFormat="1" x14ac:dyDescent="0.25">
      <c r="A149" s="27"/>
      <c r="B149" s="28"/>
      <c r="C149" s="28"/>
      <c r="D149" s="28"/>
      <c r="E149" s="28"/>
      <c r="F149" s="28"/>
      <c r="G149" s="29"/>
      <c r="H149" s="29"/>
      <c r="I149" s="29"/>
      <c r="J149" s="29"/>
      <c r="K149" s="120"/>
      <c r="L149" s="30"/>
    </row>
  </sheetData>
  <sheetProtection selectLockedCells="1"/>
  <hyperlinks>
    <hyperlink ref="K5" r:id="rId1" xr:uid="{00000000-0004-0000-0100-000000000000}"/>
  </hyperlinks>
  <pageMargins left="0.34" right="0.17" top="0.25" bottom="0.21" header="0.17" footer="0.17"/>
  <pageSetup paperSize="5"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38"/>
  <sheetViews>
    <sheetView workbookViewId="0">
      <selection sqref="A1:J3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82"/>
      <c r="L1" s="82"/>
      <c r="M1" s="82"/>
      <c r="N1" s="8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82"/>
      <c r="L2" s="82"/>
      <c r="M2" s="82"/>
      <c r="N2" s="82"/>
      <c r="O2" s="37"/>
      <c r="Q2">
        <f>'Protected - Detail re Meds'!A16</f>
        <v>0</v>
      </c>
      <c r="R2" t="str">
        <f>'Protected - Detail re Meds'!B16</f>
        <v>Ceftolozane and Tazobactam/Zerbaxa</v>
      </c>
      <c r="S2" t="str">
        <f>'Protected - Detail re Meds'!C16</f>
        <v>Antibiotic</v>
      </c>
      <c r="T2" t="str">
        <f>'Protected - Detail re Meds'!D16</f>
        <v>Complicated UTI and complicated intra abdominal infections</v>
      </c>
      <c r="U2" t="str">
        <f>'Protected - Detail re Meds'!E16</f>
        <v>Lytes, BUN, Cr, ALT, AST</v>
      </c>
      <c r="V2" t="str">
        <f>'Protected - Detail re Meds'!F16</f>
        <v>Renal impairment, C-diff, headache, N/D, pyrexia; Inspect for precipitate and discoloration;  Only use in patients 18 years and older</v>
      </c>
      <c r="W2" t="str">
        <f>'Protected - Detail re Meds'!G16</f>
        <v>X</v>
      </c>
      <c r="X2">
        <f>'Protected - Detail re Meds'!H16</f>
        <v>0</v>
      </c>
      <c r="Y2">
        <f>'Protected - Detail re Meds'!I16</f>
        <v>0</v>
      </c>
      <c r="Z2">
        <f>'Protected - Detail re Meds'!J16</f>
        <v>0</v>
      </c>
      <c r="AA2">
        <f>'Protected - Detail re Meds'!L16</f>
        <v>0</v>
      </c>
    </row>
    <row r="3" spans="1:27" ht="21" x14ac:dyDescent="0.35">
      <c r="A3" s="81"/>
      <c r="B3" s="82"/>
      <c r="C3" s="82"/>
      <c r="D3" s="82"/>
      <c r="E3" s="82"/>
      <c r="F3" s="82"/>
      <c r="G3" s="82"/>
      <c r="H3" s="82"/>
      <c r="I3" s="82"/>
      <c r="J3" s="83"/>
      <c r="K3" s="82"/>
      <c r="L3" s="82"/>
      <c r="M3" s="82"/>
      <c r="N3" s="82"/>
      <c r="O3" s="37"/>
    </row>
    <row r="4" spans="1:27" ht="21" x14ac:dyDescent="0.35">
      <c r="A4" s="81"/>
      <c r="B4" s="82"/>
      <c r="C4" s="82"/>
      <c r="D4" s="82"/>
      <c r="E4" s="82"/>
      <c r="F4" s="82"/>
      <c r="G4" s="82"/>
      <c r="H4" s="82"/>
      <c r="I4" s="82"/>
      <c r="J4" s="83"/>
      <c r="K4" s="82"/>
      <c r="L4" s="82"/>
      <c r="M4" s="82"/>
      <c r="N4" s="82"/>
      <c r="O4" s="37"/>
    </row>
    <row r="5" spans="1:27" ht="18.75" x14ac:dyDescent="0.3">
      <c r="A5" s="44"/>
      <c r="B5" s="80"/>
      <c r="C5" s="80"/>
      <c r="D5" s="80"/>
      <c r="E5" s="80"/>
      <c r="F5" s="80"/>
      <c r="G5" s="80"/>
      <c r="H5" s="80"/>
      <c r="I5" s="80"/>
      <c r="J5" s="45"/>
      <c r="K5" s="80"/>
      <c r="L5" s="80"/>
      <c r="M5" s="80"/>
      <c r="N5" s="80"/>
      <c r="O5" s="32"/>
    </row>
    <row r="6" spans="1:27" ht="36.75" customHeight="1" x14ac:dyDescent="0.3">
      <c r="A6" s="46" t="s">
        <v>294</v>
      </c>
      <c r="B6" s="214" t="str">
        <f>R2</f>
        <v>Ceftolozane and Tazobactam/Zerbaxa</v>
      </c>
      <c r="C6" s="214"/>
      <c r="D6" s="214"/>
      <c r="E6" s="80"/>
      <c r="F6" s="47" t="s">
        <v>293</v>
      </c>
      <c r="G6" s="79" t="str">
        <f>IF(Q2=0,"n/a",Q2)</f>
        <v>n/a</v>
      </c>
      <c r="H6" s="34"/>
      <c r="I6" s="34"/>
      <c r="J6" s="48"/>
      <c r="K6" s="34"/>
      <c r="L6" s="34"/>
      <c r="M6" s="34"/>
      <c r="N6" s="34"/>
      <c r="O6" s="34"/>
    </row>
    <row r="7" spans="1:27" ht="18.75" x14ac:dyDescent="0.3">
      <c r="A7" s="46" t="s">
        <v>292</v>
      </c>
      <c r="B7" s="197" t="str">
        <f>S2</f>
        <v>Antibiotic</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42.75" customHeight="1" x14ac:dyDescent="0.3">
      <c r="A12" s="51"/>
      <c r="B12" s="49"/>
      <c r="C12" s="49" t="s">
        <v>295</v>
      </c>
      <c r="D12" s="49"/>
      <c r="E12" s="214" t="str">
        <f>T2</f>
        <v>Complicated UTI and complicated intra abdominal infections</v>
      </c>
      <c r="F12" s="214"/>
      <c r="G12" s="214"/>
      <c r="H12" s="214"/>
      <c r="I12" s="214"/>
      <c r="J12" s="50"/>
      <c r="K12" s="49"/>
      <c r="L12" s="49"/>
      <c r="M12" s="49"/>
      <c r="N12" s="49"/>
      <c r="O12" s="35"/>
    </row>
    <row r="13" spans="1:27" ht="18.75" x14ac:dyDescent="0.3">
      <c r="A13" s="51"/>
      <c r="B13" s="49"/>
      <c r="C13" s="49" t="s">
        <v>296</v>
      </c>
      <c r="D13" s="49"/>
      <c r="E13" s="194" t="str">
        <f>U2</f>
        <v>Lytes, BUN, Cr, ALT, AST</v>
      </c>
      <c r="F13" s="194"/>
      <c r="G13" s="194"/>
      <c r="H13" s="194"/>
      <c r="I13" s="194"/>
      <c r="J13" s="50"/>
      <c r="K13" s="49"/>
      <c r="L13" s="49"/>
      <c r="M13" s="49"/>
      <c r="N13" s="49"/>
      <c r="O13" s="35"/>
    </row>
    <row r="14" spans="1:27" ht="77.25" customHeight="1" x14ac:dyDescent="0.3">
      <c r="A14" s="51"/>
      <c r="B14" s="49"/>
      <c r="C14" s="49" t="s">
        <v>309</v>
      </c>
      <c r="D14" s="49"/>
      <c r="E14" s="206" t="str">
        <f>V2</f>
        <v>Renal impairment, C-diff, headache, N/D, pyrexia; Inspect for precipitate and discoloration;  Only use in patients 18 years and older</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80"/>
      <c r="G24" s="80"/>
      <c r="H24" s="8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14:I14"/>
    <mergeCell ref="F21:H21"/>
    <mergeCell ref="F23:H23"/>
    <mergeCell ref="E12:I12"/>
    <mergeCell ref="A1:J1"/>
    <mergeCell ref="A2:J2"/>
    <mergeCell ref="B6:D6"/>
    <mergeCell ref="B7:D7"/>
    <mergeCell ref="E13:I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A38"/>
  <sheetViews>
    <sheetView workbookViewId="0">
      <selection activeCell="A5" sqref="A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Meds'!A17</f>
        <v>0</v>
      </c>
      <c r="R2" t="str">
        <f>'Protected - Detail re Meds'!B17</f>
        <v>Ceftriaxone/Rocephin</v>
      </c>
      <c r="S2" t="str">
        <f>'Protected - Detail re Meds'!C17</f>
        <v>Antibiotics</v>
      </c>
      <c r="T2" t="str">
        <f>'Protected - Detail re Meds'!D17</f>
        <v>Bacterial Infection</v>
      </c>
      <c r="U2" t="str">
        <f>'Protected - Detail re Meds'!E17</f>
        <v>CBC, PT</v>
      </c>
      <c r="V2" t="str">
        <f>'Protected - Detail re Meds'!F17</f>
        <v>Bleeding, Cephalsporin-induced anemia; IV push over 3-5 minutes</v>
      </c>
      <c r="W2">
        <f>'Protected - Detail re Meds'!G17</f>
        <v>0</v>
      </c>
      <c r="X2">
        <f>'Protected - Detail re Meds'!H17</f>
        <v>0</v>
      </c>
      <c r="Y2" t="str">
        <f>'Protected - Detail re Meds'!I17</f>
        <v>X</v>
      </c>
      <c r="Z2">
        <f>'Protected - Detail re Meds'!J17</f>
        <v>0</v>
      </c>
      <c r="AA2">
        <f>'Protected - Detail re Meds'!L17</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Ceftriaxone/Rocephin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PT</v>
      </c>
      <c r="F13" s="194"/>
      <c r="G13" s="194"/>
      <c r="H13" s="194"/>
      <c r="I13" s="194"/>
      <c r="J13" s="50"/>
      <c r="K13" s="49"/>
      <c r="L13" s="49"/>
      <c r="M13" s="49"/>
      <c r="N13" s="49"/>
      <c r="O13" s="35"/>
    </row>
    <row r="14" spans="1:27" ht="39.75" customHeight="1" x14ac:dyDescent="0.3">
      <c r="A14" s="51"/>
      <c r="B14" s="49"/>
      <c r="C14" s="49" t="s">
        <v>309</v>
      </c>
      <c r="D14" s="49"/>
      <c r="E14" s="206" t="str">
        <f>V2</f>
        <v>Bleeding, Cephalsporin-induced anemia; IV push over 3-5 minutes</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H12"/>
    <mergeCell ref="E13:I13"/>
    <mergeCell ref="E14:I14"/>
    <mergeCell ref="F21:H21"/>
  </mergeCells>
  <printOptions horizontalCentered="1" verticalCentered="1"/>
  <pageMargins left="0.7" right="0.7" top="0.75" bottom="0.75" header="0.3" footer="0.3"/>
  <pageSetup scale="8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A38"/>
  <sheetViews>
    <sheetView workbookViewId="0">
      <selection activeCell="E13" sqref="E13:I1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Meds'!A18</f>
        <v>0</v>
      </c>
      <c r="R2" t="str">
        <f>'Protected - Detail re Meds'!B18</f>
        <v>Ciprofloxacin/Cipro</v>
      </c>
      <c r="S2" t="str">
        <f>'Protected - Detail re Meds'!C18</f>
        <v>Antibiotics</v>
      </c>
      <c r="T2" t="str">
        <f>'Protected - Detail re Meds'!D18</f>
        <v>Bacterial Infection</v>
      </c>
      <c r="U2" t="str">
        <f>'Protected - Detail re Meds'!E18</f>
        <v>CBC, BUN, Cr, LFTs</v>
      </c>
      <c r="V2" t="str">
        <f>'Protected - Detail re Meds'!F18</f>
        <v>Tendon rupture</v>
      </c>
      <c r="W2" t="str">
        <f>'Protected - Detail re Meds'!G18</f>
        <v>X</v>
      </c>
      <c r="X2">
        <f>'Protected - Detail re Meds'!H18</f>
        <v>0</v>
      </c>
      <c r="Y2">
        <f>'Protected - Detail re Meds'!I18</f>
        <v>0</v>
      </c>
      <c r="Z2">
        <f>'Protected - Detail re Meds'!J18</f>
        <v>0</v>
      </c>
      <c r="AA2">
        <f>'Protected - Detail re Meds'!L18</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Ciprofloxacin/Cipro</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BUN, Cr, LFTs</v>
      </c>
      <c r="F13" s="194"/>
      <c r="G13" s="194"/>
      <c r="H13" s="194"/>
      <c r="I13" s="194"/>
      <c r="J13" s="50"/>
      <c r="K13" s="49"/>
      <c r="L13" s="49"/>
      <c r="M13" s="49"/>
      <c r="N13" s="49"/>
      <c r="O13" s="35"/>
    </row>
    <row r="14" spans="1:27" ht="39.75" customHeight="1" x14ac:dyDescent="0.3">
      <c r="A14" s="51"/>
      <c r="B14" s="49"/>
      <c r="C14" s="49" t="s">
        <v>309</v>
      </c>
      <c r="D14" s="49"/>
      <c r="E14" s="206" t="str">
        <f>V2</f>
        <v>Tendon rupture</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A38"/>
  <sheetViews>
    <sheetView workbookViewId="0">
      <selection activeCell="E13" sqref="E13:I1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Meds'!A19</f>
        <v>0</v>
      </c>
      <c r="R2" t="str">
        <f>'Protected - Detail re Meds'!B19</f>
        <v>Clindimycin/Cleocin</v>
      </c>
      <c r="S2" t="str">
        <f>'Protected - Detail re Meds'!C19</f>
        <v>Antibiotics</v>
      </c>
      <c r="T2" t="str">
        <f>'Protected - Detail re Meds'!D19</f>
        <v>Bacterial Infection</v>
      </c>
      <c r="U2" t="str">
        <f>'Protected - Detail re Meds'!E19</f>
        <v>CBC, BUN, Cr, LFTs</v>
      </c>
      <c r="V2" t="str">
        <f>'Protected - Detail re Meds'!F19</f>
        <v>Severe Colitis</v>
      </c>
      <c r="W2">
        <f>'Protected - Detail re Meds'!G19</f>
        <v>0</v>
      </c>
      <c r="X2">
        <f>'Protected - Detail re Meds'!H19</f>
        <v>0</v>
      </c>
      <c r="Y2">
        <f>'Protected - Detail re Meds'!I19</f>
        <v>0</v>
      </c>
      <c r="Z2">
        <f>'Protected - Detail re Meds'!J19</f>
        <v>0</v>
      </c>
      <c r="AA2">
        <f>'Protected - Detail re Meds'!L19</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Clindimycin/Cleocin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BUN, Cr, LFTs</v>
      </c>
      <c r="F13" s="194"/>
      <c r="G13" s="194"/>
      <c r="H13" s="194"/>
      <c r="I13" s="194"/>
      <c r="J13" s="50"/>
      <c r="K13" s="49"/>
      <c r="L13" s="49"/>
      <c r="M13" s="49"/>
      <c r="N13" s="49"/>
      <c r="O13" s="35"/>
    </row>
    <row r="14" spans="1:27" ht="39.75" customHeight="1" x14ac:dyDescent="0.3">
      <c r="A14" s="51"/>
      <c r="B14" s="49"/>
      <c r="C14" s="49" t="s">
        <v>309</v>
      </c>
      <c r="D14" s="49"/>
      <c r="E14" s="206" t="str">
        <f>V2</f>
        <v>Severe Colitis</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A38"/>
  <sheetViews>
    <sheetView workbookViewId="0">
      <selection activeCell="E14" sqref="E14:I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Meds'!A20</f>
        <v>0</v>
      </c>
      <c r="R2" t="str">
        <f>'Protected - Detail re Meds'!B20</f>
        <v>Daptomycin/Cubicin</v>
      </c>
      <c r="S2" t="str">
        <f>'Protected - Detail re Meds'!C20</f>
        <v>Antibiotics</v>
      </c>
      <c r="T2" t="str">
        <f>'Protected - Detail re Meds'!D20</f>
        <v>Bacterial Infection</v>
      </c>
      <c r="U2" t="str">
        <f>'Protected - Detail re Meds'!E20</f>
        <v>BUN, SCr, CPK</v>
      </c>
      <c r="V2" t="str">
        <f>'Protected - Detail re Meds'!F20</f>
        <v>Neuropathy adverse effect; IV Push 4-6mg/kg, over 2 minutes; usual adult dose is 400-500mg over 2 min</v>
      </c>
      <c r="W2">
        <f>'Protected - Detail re Meds'!G20</f>
        <v>0</v>
      </c>
      <c r="X2">
        <f>'Protected - Detail re Meds'!H20</f>
        <v>0</v>
      </c>
      <c r="Y2" t="str">
        <f>'Protected - Detail re Meds'!I20</f>
        <v>X</v>
      </c>
      <c r="Z2">
        <f>'Protected - Detail re Meds'!J20</f>
        <v>0</v>
      </c>
      <c r="AA2">
        <f>'Protected - Detail re Meds'!L20</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Daptomycin/Cubicin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BUN, SCr, CPK</v>
      </c>
      <c r="F13" s="194"/>
      <c r="G13" s="194"/>
      <c r="H13" s="194"/>
      <c r="I13" s="194"/>
      <c r="J13" s="50"/>
      <c r="K13" s="49"/>
      <c r="L13" s="49"/>
      <c r="M13" s="49"/>
      <c r="N13" s="49"/>
      <c r="O13" s="35"/>
    </row>
    <row r="14" spans="1:27" ht="68.25" customHeight="1" x14ac:dyDescent="0.3">
      <c r="A14" s="51"/>
      <c r="B14" s="49"/>
      <c r="C14" s="49" t="s">
        <v>309</v>
      </c>
      <c r="D14" s="49"/>
      <c r="E14" s="206" t="str">
        <f>V2</f>
        <v>Neuropathy adverse effect; IV Push 4-6mg/kg, over 2 minutes; usual adult dose is 400-500mg over 2 min</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H12"/>
    <mergeCell ref="E13:I13"/>
    <mergeCell ref="E14:I14"/>
    <mergeCell ref="F21:H21"/>
  </mergeCells>
  <printOptions horizontalCentered="1" verticalCentered="1"/>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A38"/>
  <sheetViews>
    <sheetView workbookViewId="0">
      <selection activeCell="E12" sqref="E12:H1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Meds'!A21</f>
        <v>0</v>
      </c>
      <c r="R2" t="str">
        <f>'Protected - Detail re Meds'!B21</f>
        <v>Doripenun/Dorabax</v>
      </c>
      <c r="S2" t="str">
        <f>'Protected - Detail re Meds'!C21</f>
        <v>Antibiotics</v>
      </c>
      <c r="T2" t="str">
        <f>'Protected - Detail re Meds'!D21</f>
        <v>Bacterial Infection</v>
      </c>
      <c r="U2" t="str">
        <f>'Protected - Detail re Meds'!E21</f>
        <v>CBC, BUN, Cr</v>
      </c>
      <c r="V2" t="str">
        <f>'Protected - Detail re Meds'!F21</f>
        <v>CNS symptoms, Seizures</v>
      </c>
      <c r="W2">
        <f>'Protected - Detail re Meds'!G21</f>
        <v>0</v>
      </c>
      <c r="X2">
        <f>'Protected - Detail re Meds'!H21</f>
        <v>0</v>
      </c>
      <c r="Y2">
        <f>'Protected - Detail re Meds'!I21</f>
        <v>0</v>
      </c>
      <c r="Z2">
        <f>'Protected - Detail re Meds'!J21</f>
        <v>0</v>
      </c>
      <c r="AA2">
        <f>'Protected - Detail re Meds'!L21</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Doripenun/Dorabax</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BUN, Cr</v>
      </c>
      <c r="F13" s="194"/>
      <c r="G13" s="194"/>
      <c r="H13" s="194"/>
      <c r="I13" s="194"/>
      <c r="J13" s="50"/>
      <c r="K13" s="49"/>
      <c r="L13" s="49"/>
      <c r="M13" s="49"/>
      <c r="N13" s="49"/>
      <c r="O13" s="35"/>
    </row>
    <row r="14" spans="1:27" ht="68.25" customHeight="1" x14ac:dyDescent="0.3">
      <c r="A14" s="51"/>
      <c r="B14" s="49"/>
      <c r="C14" s="49" t="s">
        <v>309</v>
      </c>
      <c r="D14" s="49"/>
      <c r="E14" s="206" t="str">
        <f>V2</f>
        <v>CNS symptoms, Seizures</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A38"/>
  <sheetViews>
    <sheetView workbookViewId="0">
      <selection activeCell="E13" sqref="E13:I1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Meds'!A22</f>
        <v>0</v>
      </c>
      <c r="R2" t="str">
        <f>'Protected - Detail re Meds'!B22</f>
        <v>Doxycycline/Doxy100</v>
      </c>
      <c r="S2" t="str">
        <f>'Protected - Detail re Meds'!C22</f>
        <v>Antibiotics</v>
      </c>
      <c r="T2" t="str">
        <f>'Protected - Detail re Meds'!D22</f>
        <v>Bacterial Infection</v>
      </c>
      <c r="U2" t="str">
        <f>'Protected - Detail re Meds'!E22</f>
        <v>LFTs</v>
      </c>
      <c r="V2" t="str">
        <f>'Protected - Detail re Meds'!F22</f>
        <v>Colitis</v>
      </c>
      <c r="W2" t="str">
        <f>'Protected - Detail re Meds'!G22</f>
        <v>X</v>
      </c>
      <c r="X2" t="str">
        <f>'Protected - Detail re Meds'!H22</f>
        <v>X</v>
      </c>
      <c r="Y2">
        <f>'Protected - Detail re Meds'!I22</f>
        <v>0</v>
      </c>
      <c r="Z2" t="str">
        <f>'Protected - Detail re Meds'!J22</f>
        <v>X</v>
      </c>
      <c r="AA2">
        <f>'Protected - Detail re Meds'!L22</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Doxycycline/Doxy100</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LFTs</v>
      </c>
      <c r="F13" s="194"/>
      <c r="G13" s="194"/>
      <c r="H13" s="194"/>
      <c r="I13" s="194"/>
      <c r="J13" s="50"/>
      <c r="K13" s="49"/>
      <c r="L13" s="49"/>
      <c r="M13" s="49"/>
      <c r="N13" s="49"/>
      <c r="O13" s="35"/>
    </row>
    <row r="14" spans="1:27" ht="68.25" customHeight="1" x14ac:dyDescent="0.3">
      <c r="A14" s="51"/>
      <c r="B14" s="49"/>
      <c r="C14" s="49" t="s">
        <v>309</v>
      </c>
      <c r="D14" s="49"/>
      <c r="E14" s="206" t="str">
        <f>V2</f>
        <v>Colitis</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Y</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A38"/>
  <sheetViews>
    <sheetView workbookViewId="0">
      <selection activeCell="E14" sqref="E14:I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Meds'!A23</f>
        <v>0</v>
      </c>
      <c r="R2" t="str">
        <f>'Protected - Detail re Meds'!B23</f>
        <v>Ertepenum/Invanz</v>
      </c>
      <c r="S2" t="str">
        <f>'Protected - Detail re Meds'!C23</f>
        <v>Antibiotics</v>
      </c>
      <c r="T2" t="str">
        <f>'Protected - Detail re Meds'!D23</f>
        <v>Bacterial Infection</v>
      </c>
      <c r="U2" t="str">
        <f>'Protected - Detail re Meds'!E23</f>
        <v>CBC ċ diff, BUN, Cr, LFTs</v>
      </c>
      <c r="V2" t="str">
        <f>'Protected - Detail re Meds'!F23</f>
        <v>CNS Stimulation</v>
      </c>
      <c r="W2">
        <f>'Protected - Detail re Meds'!G23</f>
        <v>0</v>
      </c>
      <c r="X2">
        <f>'Protected - Detail re Meds'!H23</f>
        <v>0</v>
      </c>
      <c r="Y2">
        <f>'Protected - Detail re Meds'!I23</f>
        <v>0</v>
      </c>
      <c r="Z2">
        <f>'Protected - Detail re Meds'!J23</f>
        <v>0</v>
      </c>
      <c r="AA2">
        <f>'Protected - Detail re Meds'!L23</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Ertepenum/Invanz</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ċ diff, BUN, Cr, LFTs</v>
      </c>
      <c r="F13" s="194"/>
      <c r="G13" s="194"/>
      <c r="H13" s="194"/>
      <c r="I13" s="194"/>
      <c r="J13" s="50"/>
      <c r="K13" s="49"/>
      <c r="L13" s="49"/>
      <c r="M13" s="49"/>
      <c r="N13" s="49"/>
      <c r="O13" s="35"/>
    </row>
    <row r="14" spans="1:27" ht="68.25" customHeight="1" x14ac:dyDescent="0.3">
      <c r="A14" s="51"/>
      <c r="B14" s="49"/>
      <c r="C14" s="49" t="s">
        <v>309</v>
      </c>
      <c r="D14" s="49"/>
      <c r="E14" s="206" t="str">
        <f>V2</f>
        <v>CNS Stimulation</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A38"/>
  <sheetViews>
    <sheetView workbookViewId="0">
      <selection activeCell="I16" sqref="I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Meds'!A24</f>
        <v>0</v>
      </c>
      <c r="R2" t="str">
        <f>'Protected - Detail re Meds'!B24</f>
        <v>Erythrocin/Erythromycin</v>
      </c>
      <c r="S2" t="str">
        <f>'Protected - Detail re Meds'!C24</f>
        <v>Antibiotics</v>
      </c>
      <c r="T2" t="str">
        <f>'Protected - Detail re Meds'!D24</f>
        <v>Bacterial Infection</v>
      </c>
      <c r="U2" t="str">
        <f>'Protected - Detail re Meds'!E24</f>
        <v>BUN, Cr, LFTs</v>
      </c>
      <c r="V2" t="str">
        <f>'Protected - Detail re Meds'!F24</f>
        <v>Ototoxic</v>
      </c>
      <c r="W2">
        <f>'Protected - Detail re Meds'!G24</f>
        <v>0</v>
      </c>
      <c r="X2">
        <f>'Protected - Detail re Meds'!H24</f>
        <v>0</v>
      </c>
      <c r="Y2">
        <f>'Protected - Detail re Meds'!I24</f>
        <v>0</v>
      </c>
      <c r="Z2">
        <f>'Protected - Detail re Meds'!J24</f>
        <v>0</v>
      </c>
      <c r="AA2">
        <f>'Protected - Detail re Meds'!L24</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Erythrocin/Erythromycin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BUN, Cr, LFTs</v>
      </c>
      <c r="F13" s="194"/>
      <c r="G13" s="194"/>
      <c r="H13" s="194"/>
      <c r="I13" s="194"/>
      <c r="J13" s="50"/>
      <c r="K13" s="49"/>
      <c r="L13" s="49"/>
      <c r="M13" s="49"/>
      <c r="N13" s="49"/>
      <c r="O13" s="35"/>
    </row>
    <row r="14" spans="1:27" ht="68.25" customHeight="1" x14ac:dyDescent="0.3">
      <c r="A14" s="51"/>
      <c r="B14" s="49"/>
      <c r="C14" s="49" t="s">
        <v>309</v>
      </c>
      <c r="D14" s="49"/>
      <c r="E14" s="206" t="str">
        <f>V2</f>
        <v>Ototoxic</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A38"/>
  <sheetViews>
    <sheetView workbookViewId="0">
      <selection activeCell="I16" sqref="I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Meds'!A25</f>
        <v>0</v>
      </c>
      <c r="R2" t="str">
        <f>'Protected - Detail re Meds'!B25</f>
        <v>Gentamycin</v>
      </c>
      <c r="S2" t="str">
        <f>'Protected - Detail re Meds'!C25</f>
        <v>Antibiotics</v>
      </c>
      <c r="T2" t="str">
        <f>'Protected - Detail re Meds'!D25</f>
        <v>Bacterial Infection</v>
      </c>
      <c r="U2" t="str">
        <f>'Protected - Detail re Meds'!E25</f>
        <v>BUN, Cr, Peak &amp; Trough</v>
      </c>
      <c r="V2" t="str">
        <f>'Protected - Detail re Meds'!F25</f>
        <v>Neurotoxic, Ototoxic, Nephrotoxic</v>
      </c>
      <c r="W2">
        <f>'Protected - Detail re Meds'!G25</f>
        <v>0</v>
      </c>
      <c r="X2">
        <f>'Protected - Detail re Meds'!H25</f>
        <v>0</v>
      </c>
      <c r="Y2">
        <f>'Protected - Detail re Meds'!I25</f>
        <v>0</v>
      </c>
      <c r="Z2">
        <f>'Protected - Detail re Meds'!J25</f>
        <v>0</v>
      </c>
      <c r="AA2">
        <f>'Protected - Detail re Meds'!L25</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Gentamycin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BUN, Cr, Peak &amp; Trough</v>
      </c>
      <c r="F13" s="194"/>
      <c r="G13" s="194"/>
      <c r="H13" s="194"/>
      <c r="I13" s="194"/>
      <c r="J13" s="50"/>
      <c r="K13" s="49"/>
      <c r="L13" s="49"/>
      <c r="M13" s="49"/>
      <c r="N13" s="49"/>
      <c r="O13" s="35"/>
    </row>
    <row r="14" spans="1:27" ht="68.25" customHeight="1" x14ac:dyDescent="0.3">
      <c r="A14" s="51"/>
      <c r="B14" s="49"/>
      <c r="C14" s="49" t="s">
        <v>309</v>
      </c>
      <c r="D14" s="49"/>
      <c r="E14" s="206" t="str">
        <f>V2</f>
        <v>Neurotoxic, Ototoxic, Nephrotoxic</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B558-C3C6-44EF-AA6C-6BBD382CBE41}">
  <dimension ref="A1:Y32"/>
  <sheetViews>
    <sheetView workbookViewId="0">
      <selection activeCell="G8" sqref="G8"/>
    </sheetView>
  </sheetViews>
  <sheetFormatPr defaultRowHeight="15" x14ac:dyDescent="0.25"/>
  <cols>
    <col min="1" max="1" width="16.140625" customWidth="1"/>
    <col min="2" max="2" width="14.85546875" bestFit="1" customWidth="1"/>
    <col min="3" max="3" width="24.7109375" customWidth="1"/>
    <col min="4" max="4" width="17.5703125" customWidth="1"/>
    <col min="5" max="5" width="3.85546875" customWidth="1"/>
    <col min="6" max="6" width="12.42578125" customWidth="1"/>
    <col min="8" max="8" width="0.140625" customWidth="1"/>
    <col min="9" max="9" width="23" customWidth="1"/>
    <col min="10" max="10" width="0.140625" customWidth="1"/>
    <col min="11" max="11" width="8.42578125" customWidth="1"/>
    <col min="15" max="15" width="11.7109375" customWidth="1"/>
    <col min="17" max="17" width="19.85546875" customWidth="1"/>
    <col min="18" max="18" width="16.5703125" customWidth="1"/>
    <col min="19" max="19" width="98.7109375" customWidth="1"/>
  </cols>
  <sheetData>
    <row r="1" spans="1:25" ht="21" x14ac:dyDescent="0.35">
      <c r="A1" s="246"/>
      <c r="B1" s="246"/>
      <c r="C1" s="246"/>
      <c r="D1" s="246"/>
      <c r="E1" s="246"/>
      <c r="F1" s="246"/>
      <c r="G1" s="246"/>
      <c r="H1" s="246"/>
      <c r="I1" s="246"/>
      <c r="J1" s="246"/>
      <c r="K1" s="190"/>
      <c r="L1" s="190"/>
      <c r="M1" s="190"/>
      <c r="N1" s="190"/>
      <c r="O1" s="246"/>
      <c r="P1" s="250"/>
      <c r="Q1" s="250"/>
      <c r="R1" s="250"/>
      <c r="S1" s="250"/>
      <c r="T1" s="250"/>
      <c r="U1" s="250"/>
      <c r="V1" s="250"/>
      <c r="W1" s="250"/>
      <c r="X1" s="250"/>
      <c r="Y1" s="250"/>
    </row>
    <row r="2" spans="1:25" ht="21" x14ac:dyDescent="0.35">
      <c r="A2" s="246"/>
      <c r="B2" s="246"/>
      <c r="C2" s="246"/>
      <c r="D2" s="246"/>
      <c r="E2" s="246"/>
      <c r="F2" s="246"/>
      <c r="G2" s="246"/>
      <c r="H2" s="246"/>
      <c r="I2" s="246"/>
      <c r="J2" s="246"/>
      <c r="K2" s="190"/>
      <c r="L2" s="190"/>
      <c r="M2" s="190"/>
      <c r="N2" s="190"/>
      <c r="O2" s="246"/>
      <c r="P2" s="250"/>
      <c r="Q2" s="250"/>
      <c r="R2" s="250"/>
      <c r="S2" s="250"/>
      <c r="T2" s="250"/>
      <c r="U2" s="250"/>
      <c r="V2" s="250"/>
      <c r="W2" s="250"/>
      <c r="X2" s="250"/>
      <c r="Y2" s="250"/>
    </row>
    <row r="3" spans="1:25" ht="18.75" x14ac:dyDescent="0.3">
      <c r="A3" s="47"/>
      <c r="B3" s="34"/>
      <c r="C3" s="34"/>
      <c r="D3" s="34"/>
      <c r="E3" s="189"/>
      <c r="F3" s="47"/>
      <c r="G3" s="189"/>
      <c r="H3" s="34"/>
      <c r="I3" s="34"/>
      <c r="J3" s="34"/>
      <c r="K3" s="34"/>
      <c r="L3" s="34"/>
      <c r="M3" s="34"/>
      <c r="N3" s="34"/>
      <c r="O3" s="34"/>
      <c r="P3" s="250"/>
      <c r="Q3" s="250"/>
      <c r="R3" s="250"/>
      <c r="S3" s="250"/>
      <c r="T3" s="250"/>
      <c r="U3" s="250"/>
      <c r="V3" s="250"/>
      <c r="W3" s="250"/>
      <c r="X3" s="250"/>
      <c r="Y3" s="250"/>
    </row>
    <row r="4" spans="1:25" ht="18.75" x14ac:dyDescent="0.3">
      <c r="A4" s="47"/>
      <c r="B4" s="34"/>
      <c r="C4" s="34"/>
      <c r="D4" s="34"/>
      <c r="E4" s="34"/>
      <c r="F4" s="34"/>
      <c r="G4" s="34"/>
      <c r="H4" s="34"/>
      <c r="I4" s="34"/>
      <c r="J4" s="34"/>
      <c r="K4" s="34"/>
      <c r="L4" s="34"/>
      <c r="M4" s="34"/>
      <c r="N4" s="34"/>
      <c r="O4" s="34"/>
      <c r="P4" s="250"/>
      <c r="Q4" s="250"/>
      <c r="R4" s="250"/>
      <c r="S4" s="250"/>
      <c r="T4" s="250"/>
      <c r="U4" s="250"/>
      <c r="V4" s="250"/>
      <c r="W4" s="250"/>
      <c r="X4" s="250"/>
      <c r="Y4" s="250"/>
    </row>
    <row r="5" spans="1:25" ht="18.75" x14ac:dyDescent="0.3">
      <c r="A5" s="145"/>
      <c r="B5" s="145"/>
      <c r="C5" s="251"/>
      <c r="D5" s="147"/>
      <c r="E5" s="251"/>
      <c r="F5" s="251"/>
      <c r="G5" s="251"/>
      <c r="H5" s="251"/>
      <c r="I5" s="251"/>
      <c r="J5" s="251"/>
      <c r="K5" s="34"/>
      <c r="L5" s="34"/>
      <c r="M5" s="34"/>
      <c r="N5" s="34"/>
      <c r="O5" s="34"/>
      <c r="P5" s="250"/>
      <c r="Q5" s="250"/>
      <c r="R5" s="250"/>
      <c r="S5" s="250"/>
      <c r="T5" s="250"/>
      <c r="U5" s="250"/>
      <c r="V5" s="250"/>
      <c r="W5" s="250"/>
      <c r="X5" s="250"/>
      <c r="Y5" s="250"/>
    </row>
    <row r="6" spans="1:25" s="40" customFormat="1" ht="18.95" customHeight="1" x14ac:dyDescent="0.25">
      <c r="A6" s="252"/>
      <c r="B6" s="251"/>
      <c r="C6" s="251"/>
      <c r="D6" s="251"/>
      <c r="E6" s="251"/>
      <c r="F6" s="251"/>
      <c r="G6" s="251"/>
      <c r="H6" s="251"/>
      <c r="I6" s="251"/>
      <c r="J6" s="251"/>
      <c r="K6" s="253"/>
      <c r="L6" s="253"/>
      <c r="M6" s="253"/>
      <c r="N6" s="253"/>
      <c r="O6" s="253"/>
      <c r="P6" s="253"/>
      <c r="Q6" s="253"/>
      <c r="R6" s="253"/>
      <c r="S6" s="253"/>
      <c r="T6" s="253"/>
      <c r="U6" s="253"/>
      <c r="V6" s="253"/>
      <c r="W6" s="253"/>
      <c r="X6" s="253"/>
      <c r="Y6" s="253"/>
    </row>
    <row r="7" spans="1:25" s="40" customFormat="1" ht="36.4" customHeight="1" x14ac:dyDescent="0.2">
      <c r="A7" s="254"/>
      <c r="B7" s="255"/>
      <c r="C7" s="255"/>
      <c r="D7" s="255"/>
      <c r="E7" s="255"/>
      <c r="F7" s="255"/>
      <c r="G7" s="255"/>
      <c r="H7" s="255"/>
      <c r="I7" s="255"/>
      <c r="J7" s="255"/>
      <c r="K7" s="253"/>
      <c r="L7" s="253"/>
      <c r="M7" s="253"/>
      <c r="N7" s="253"/>
      <c r="O7" s="253"/>
      <c r="P7" s="253"/>
      <c r="Q7" s="253"/>
      <c r="R7" s="253"/>
      <c r="S7" s="253"/>
      <c r="T7" s="253"/>
      <c r="U7" s="253"/>
      <c r="V7" s="253"/>
      <c r="W7" s="253"/>
      <c r="X7" s="253"/>
      <c r="Y7" s="253"/>
    </row>
    <row r="8" spans="1:25" s="40" customFormat="1" ht="409.35" customHeight="1" x14ac:dyDescent="0.2">
      <c r="A8" s="254"/>
      <c r="B8" s="256"/>
      <c r="C8" s="256"/>
      <c r="D8" s="256"/>
      <c r="E8" s="256"/>
      <c r="F8" s="256"/>
      <c r="G8" s="256"/>
      <c r="H8" s="256"/>
      <c r="I8" s="256"/>
      <c r="J8" s="256"/>
      <c r="K8" s="253"/>
      <c r="L8" s="253"/>
      <c r="M8" s="253"/>
      <c r="N8" s="253"/>
      <c r="O8" s="253"/>
      <c r="P8" s="253"/>
      <c r="Q8" s="253"/>
      <c r="R8" s="253"/>
      <c r="S8" s="253"/>
      <c r="T8" s="253"/>
      <c r="U8" s="253"/>
      <c r="V8" s="253"/>
      <c r="W8" s="253"/>
      <c r="X8" s="253"/>
      <c r="Y8" s="253"/>
    </row>
    <row r="9" spans="1:25" s="40" customFormat="1" ht="12.95" customHeight="1" x14ac:dyDescent="0.2">
      <c r="A9" s="254"/>
      <c r="B9" s="257"/>
      <c r="C9" s="257"/>
      <c r="D9" s="257"/>
      <c r="E9" s="257"/>
      <c r="F9" s="257"/>
      <c r="G9" s="257"/>
      <c r="H9" s="257"/>
      <c r="I9" s="257"/>
      <c r="J9" s="257"/>
      <c r="K9" s="253"/>
      <c r="L9" s="253"/>
      <c r="M9" s="253"/>
      <c r="N9" s="253"/>
      <c r="O9" s="253"/>
      <c r="P9" s="253"/>
      <c r="Q9" s="253"/>
      <c r="R9" s="253"/>
      <c r="S9" s="253"/>
      <c r="T9" s="253"/>
      <c r="U9" s="253"/>
      <c r="V9" s="253"/>
      <c r="W9" s="253"/>
      <c r="X9" s="253"/>
      <c r="Y9" s="253"/>
    </row>
    <row r="10" spans="1:25" ht="19.5" customHeight="1" x14ac:dyDescent="0.3">
      <c r="A10" s="34"/>
      <c r="B10" s="34"/>
      <c r="C10" s="34"/>
      <c r="D10" s="34"/>
      <c r="E10" s="189"/>
      <c r="F10" s="34"/>
      <c r="G10" s="34"/>
      <c r="H10" s="34"/>
      <c r="I10" s="34"/>
      <c r="J10" s="34"/>
      <c r="K10" s="34"/>
      <c r="L10" s="34"/>
      <c r="M10" s="34"/>
      <c r="N10" s="34"/>
      <c r="O10" s="34"/>
      <c r="P10" s="250"/>
      <c r="Q10" s="250"/>
      <c r="R10" s="250"/>
      <c r="S10" s="250"/>
      <c r="T10" s="250"/>
      <c r="U10" s="250"/>
      <c r="V10" s="250"/>
      <c r="W10" s="250"/>
      <c r="X10" s="250"/>
      <c r="Y10" s="250"/>
    </row>
    <row r="11" spans="1:25" ht="18.75" x14ac:dyDescent="0.3">
      <c r="A11" s="34"/>
      <c r="B11" s="34"/>
      <c r="C11" s="34"/>
      <c r="D11" s="34"/>
      <c r="E11" s="189"/>
      <c r="F11" s="34"/>
      <c r="G11" s="34"/>
      <c r="H11" s="34"/>
      <c r="I11" s="34"/>
      <c r="J11" s="34"/>
      <c r="K11" s="34"/>
      <c r="L11" s="34"/>
      <c r="M11" s="34"/>
      <c r="N11" s="34"/>
      <c r="O11" s="34"/>
      <c r="P11" s="250"/>
      <c r="Q11" s="250"/>
      <c r="R11" s="250"/>
      <c r="S11" s="250"/>
      <c r="T11" s="250"/>
      <c r="U11" s="250"/>
      <c r="V11" s="250"/>
      <c r="W11" s="250"/>
      <c r="X11" s="250"/>
      <c r="Y11" s="250"/>
    </row>
    <row r="12" spans="1:25" ht="18.75" x14ac:dyDescent="0.3">
      <c r="A12" s="34"/>
      <c r="B12" s="34"/>
      <c r="C12" s="34"/>
      <c r="D12" s="34"/>
      <c r="E12" s="189"/>
      <c r="F12" s="34"/>
      <c r="G12" s="34"/>
      <c r="H12" s="34"/>
      <c r="I12" s="34"/>
      <c r="J12" s="34"/>
      <c r="K12" s="34"/>
      <c r="L12" s="34"/>
      <c r="M12" s="34"/>
      <c r="N12" s="34"/>
      <c r="O12" s="34"/>
      <c r="P12" s="250"/>
      <c r="Q12" s="250"/>
      <c r="R12" s="250"/>
      <c r="S12" s="250"/>
      <c r="T12" s="250"/>
      <c r="U12" s="250"/>
      <c r="V12" s="250"/>
      <c r="W12" s="250"/>
      <c r="X12" s="250"/>
      <c r="Y12" s="250"/>
    </row>
    <row r="13" spans="1:25" ht="18.75" x14ac:dyDescent="0.3">
      <c r="A13" s="34"/>
      <c r="B13" s="34"/>
      <c r="C13" s="34"/>
      <c r="D13" s="34"/>
      <c r="E13" s="189"/>
      <c r="F13" s="34"/>
      <c r="G13" s="34"/>
      <c r="H13" s="34"/>
      <c r="I13" s="34"/>
      <c r="J13" s="34"/>
      <c r="K13" s="34"/>
      <c r="L13" s="34"/>
      <c r="M13" s="34"/>
      <c r="N13" s="34"/>
      <c r="O13" s="34"/>
      <c r="P13" s="250"/>
      <c r="Q13" s="250"/>
      <c r="R13" s="250"/>
      <c r="S13" s="250"/>
      <c r="T13" s="250"/>
      <c r="U13" s="250"/>
      <c r="V13" s="250"/>
      <c r="W13" s="250"/>
      <c r="X13" s="250"/>
      <c r="Y13" s="250"/>
    </row>
    <row r="14" spans="1:25" ht="18.75" customHeight="1" x14ac:dyDescent="0.3">
      <c r="A14" s="34"/>
      <c r="B14" s="34"/>
      <c r="C14" s="34"/>
      <c r="D14" s="34"/>
      <c r="E14" s="34"/>
      <c r="F14" s="34"/>
      <c r="G14" s="34"/>
      <c r="H14" s="34"/>
      <c r="I14" s="34"/>
      <c r="J14" s="34"/>
      <c r="K14" s="34"/>
      <c r="L14" s="34"/>
      <c r="M14" s="34"/>
      <c r="N14" s="34"/>
      <c r="O14" s="34"/>
      <c r="P14" s="250"/>
      <c r="Q14" s="250"/>
      <c r="R14" s="250"/>
      <c r="S14" s="250"/>
      <c r="T14" s="250"/>
      <c r="U14" s="250"/>
      <c r="V14" s="250"/>
      <c r="W14" s="250"/>
      <c r="X14" s="250"/>
      <c r="Y14" s="250"/>
    </row>
    <row r="15" spans="1:25" ht="37.5" customHeight="1" x14ac:dyDescent="0.3">
      <c r="A15" s="34"/>
      <c r="B15" s="34"/>
      <c r="C15" s="34"/>
      <c r="D15" s="34"/>
      <c r="E15" s="34"/>
      <c r="F15" s="34"/>
      <c r="G15" s="34"/>
      <c r="H15" s="34"/>
      <c r="I15" s="34"/>
      <c r="J15" s="34"/>
      <c r="K15" s="34"/>
      <c r="L15" s="34"/>
      <c r="M15" s="34"/>
      <c r="N15" s="34"/>
      <c r="O15" s="34"/>
      <c r="P15" s="250"/>
      <c r="Q15" s="250"/>
      <c r="R15" s="250"/>
      <c r="S15" s="250"/>
      <c r="T15" s="250"/>
      <c r="U15" s="250"/>
      <c r="V15" s="250"/>
      <c r="W15" s="250"/>
      <c r="X15" s="250"/>
      <c r="Y15" s="250"/>
    </row>
    <row r="16" spans="1:25" ht="18.75" x14ac:dyDescent="0.3">
      <c r="A16" s="34"/>
      <c r="B16" s="34"/>
      <c r="C16" s="34"/>
      <c r="D16" s="34"/>
      <c r="E16" s="34"/>
      <c r="F16" s="189"/>
      <c r="G16" s="189"/>
      <c r="H16" s="189"/>
      <c r="I16" s="34"/>
      <c r="J16" s="34"/>
      <c r="K16" s="34"/>
      <c r="L16" s="34"/>
      <c r="M16" s="34"/>
      <c r="N16" s="34"/>
      <c r="O16" s="34"/>
      <c r="P16" s="250"/>
      <c r="Q16" s="250"/>
      <c r="R16" s="250"/>
      <c r="S16" s="250"/>
      <c r="T16" s="250"/>
      <c r="U16" s="250"/>
      <c r="V16" s="250"/>
      <c r="W16" s="250"/>
      <c r="X16" s="250"/>
      <c r="Y16" s="250"/>
    </row>
    <row r="17" spans="1:25" ht="41.1" customHeight="1" x14ac:dyDescent="0.3">
      <c r="A17" s="258"/>
      <c r="B17" s="259"/>
      <c r="C17" s="259"/>
      <c r="D17" s="259"/>
      <c r="E17" s="259"/>
      <c r="F17" s="259"/>
      <c r="G17" s="259"/>
      <c r="H17" s="259"/>
      <c r="I17" s="259"/>
      <c r="J17" s="259"/>
      <c r="K17" s="34"/>
      <c r="L17" s="34"/>
      <c r="M17" s="34"/>
      <c r="N17" s="34"/>
      <c r="O17" s="34"/>
      <c r="P17" s="250"/>
      <c r="Q17" s="250"/>
      <c r="R17" s="250"/>
      <c r="S17" s="250"/>
      <c r="T17" s="250"/>
      <c r="U17" s="250"/>
      <c r="V17" s="250"/>
      <c r="W17" s="250"/>
      <c r="X17" s="250"/>
      <c r="Y17" s="250"/>
    </row>
    <row r="18" spans="1:25" ht="18.75" x14ac:dyDescent="0.3">
      <c r="A18" s="260"/>
      <c r="B18" s="253"/>
      <c r="C18" s="253"/>
      <c r="D18" s="253"/>
      <c r="E18" s="253"/>
      <c r="F18" s="253"/>
      <c r="G18" s="253"/>
      <c r="H18" s="253"/>
      <c r="I18" s="253"/>
      <c r="J18" s="253"/>
      <c r="K18" s="34"/>
      <c r="L18" s="34"/>
      <c r="M18" s="34"/>
      <c r="N18" s="34"/>
      <c r="O18" s="34"/>
      <c r="P18" s="250"/>
      <c r="Q18" s="250"/>
      <c r="R18" s="250"/>
      <c r="S18" s="250"/>
      <c r="T18" s="250"/>
      <c r="U18" s="250"/>
      <c r="V18" s="250"/>
      <c r="W18" s="250"/>
      <c r="X18" s="250"/>
      <c r="Y18" s="250"/>
    </row>
    <row r="19" spans="1:25" ht="39" customHeight="1" x14ac:dyDescent="0.25">
      <c r="A19" s="260"/>
      <c r="B19" s="55"/>
      <c r="C19" s="253"/>
      <c r="D19" s="253"/>
      <c r="E19" s="253"/>
      <c r="F19" s="253"/>
      <c r="G19" s="253"/>
      <c r="H19" s="253"/>
      <c r="I19" s="253"/>
      <c r="J19" s="253"/>
      <c r="K19" s="253"/>
      <c r="L19" s="253"/>
      <c r="M19" s="253"/>
      <c r="N19" s="253"/>
      <c r="O19" s="253"/>
      <c r="P19" s="250"/>
      <c r="Q19" s="250"/>
      <c r="R19" s="250"/>
      <c r="S19" s="250"/>
      <c r="T19" s="250"/>
      <c r="U19" s="250"/>
      <c r="V19" s="250"/>
      <c r="W19" s="250"/>
      <c r="X19" s="250"/>
      <c r="Y19" s="250"/>
    </row>
    <row r="20" spans="1:25" ht="39" customHeight="1" x14ac:dyDescent="0.25">
      <c r="A20" s="253"/>
      <c r="B20" s="55"/>
      <c r="C20" s="253"/>
      <c r="D20" s="253"/>
      <c r="E20" s="253"/>
      <c r="F20" s="253"/>
      <c r="G20" s="253"/>
      <c r="H20" s="253"/>
      <c r="I20" s="253"/>
      <c r="J20" s="253"/>
      <c r="K20" s="253"/>
      <c r="L20" s="253"/>
      <c r="M20" s="253"/>
      <c r="N20" s="253"/>
      <c r="O20" s="253"/>
      <c r="P20" s="250"/>
      <c r="Q20" s="250"/>
      <c r="R20" s="250"/>
      <c r="S20" s="250"/>
      <c r="T20" s="250"/>
      <c r="U20" s="250"/>
      <c r="V20" s="250"/>
      <c r="W20" s="250"/>
      <c r="X20" s="250"/>
      <c r="Y20" s="250"/>
    </row>
    <row r="21" spans="1:25" ht="14.45" customHeight="1" x14ac:dyDescent="0.3">
      <c r="A21" s="34"/>
      <c r="B21" s="55"/>
      <c r="C21" s="253"/>
      <c r="D21" s="253"/>
      <c r="E21" s="253"/>
      <c r="F21" s="253"/>
      <c r="G21" s="253"/>
      <c r="H21" s="253"/>
      <c r="I21" s="34"/>
      <c r="J21" s="34"/>
      <c r="K21" s="34"/>
      <c r="L21" s="34"/>
      <c r="M21" s="34"/>
      <c r="N21" s="34"/>
      <c r="O21" s="34"/>
      <c r="P21" s="250"/>
      <c r="Q21" s="250"/>
      <c r="R21" s="250"/>
      <c r="S21" s="250"/>
      <c r="T21" s="250"/>
      <c r="U21" s="250"/>
      <c r="V21" s="250"/>
      <c r="W21" s="250"/>
      <c r="X21" s="250"/>
      <c r="Y21" s="250"/>
    </row>
    <row r="22" spans="1:25" ht="18.75" x14ac:dyDescent="0.3">
      <c r="A22" s="253"/>
      <c r="B22" s="261"/>
      <c r="C22" s="253"/>
      <c r="D22" s="253"/>
      <c r="E22" s="253"/>
      <c r="F22" s="253"/>
      <c r="G22" s="253"/>
      <c r="H22" s="253"/>
      <c r="I22" s="253"/>
      <c r="J22" s="253"/>
      <c r="K22" s="34"/>
      <c r="L22" s="34"/>
      <c r="M22" s="34"/>
      <c r="N22" s="34"/>
      <c r="O22" s="34"/>
      <c r="P22" s="250"/>
      <c r="Q22" s="250"/>
      <c r="R22" s="250"/>
      <c r="S22" s="250"/>
      <c r="T22" s="250"/>
      <c r="U22" s="250"/>
      <c r="V22" s="250"/>
      <c r="W22" s="250"/>
      <c r="X22" s="250"/>
      <c r="Y22" s="250"/>
    </row>
    <row r="23" spans="1:25" ht="18.75" x14ac:dyDescent="0.3">
      <c r="A23" s="253"/>
      <c r="B23" s="261"/>
      <c r="C23" s="253"/>
      <c r="D23" s="253"/>
      <c r="E23" s="253"/>
      <c r="F23" s="253"/>
      <c r="G23" s="253"/>
      <c r="H23" s="253"/>
      <c r="I23" s="253"/>
      <c r="J23" s="253"/>
      <c r="K23" s="34"/>
      <c r="L23" s="34"/>
      <c r="M23" s="34"/>
      <c r="N23" s="34"/>
      <c r="O23" s="34"/>
      <c r="P23" s="250"/>
      <c r="Q23" s="250"/>
      <c r="R23" s="250"/>
      <c r="S23" s="250"/>
      <c r="T23" s="250"/>
      <c r="U23" s="250"/>
      <c r="V23" s="250"/>
      <c r="W23" s="250"/>
      <c r="X23" s="250"/>
      <c r="Y23" s="250"/>
    </row>
    <row r="24" spans="1:25" ht="18.75" x14ac:dyDescent="0.3">
      <c r="A24" s="34"/>
      <c r="B24" s="34"/>
      <c r="C24" s="34"/>
      <c r="D24" s="34"/>
      <c r="E24" s="34"/>
      <c r="F24" s="34"/>
      <c r="G24" s="34"/>
      <c r="H24" s="34"/>
      <c r="I24" s="34"/>
      <c r="J24" s="34"/>
      <c r="K24" s="34"/>
      <c r="L24" s="34"/>
      <c r="M24" s="34"/>
      <c r="N24" s="262"/>
      <c r="O24" s="263"/>
      <c r="P24" s="263"/>
      <c r="Q24" s="263"/>
      <c r="R24" s="263"/>
      <c r="S24" s="263"/>
      <c r="T24" s="247"/>
      <c r="U24" s="247"/>
      <c r="V24" s="247"/>
      <c r="W24" s="247"/>
      <c r="X24" s="262"/>
      <c r="Y24" s="250"/>
    </row>
    <row r="25" spans="1:25" ht="18.75" x14ac:dyDescent="0.3">
      <c r="A25" s="34"/>
      <c r="B25" s="34"/>
      <c r="C25" s="34"/>
      <c r="D25" s="34"/>
      <c r="E25" s="34"/>
      <c r="F25" s="34"/>
      <c r="G25" s="34"/>
      <c r="H25" s="34"/>
      <c r="I25" s="34"/>
      <c r="J25" s="34"/>
      <c r="K25" s="34"/>
      <c r="L25" s="34"/>
      <c r="M25" s="34"/>
      <c r="N25" s="248"/>
      <c r="O25" s="249"/>
      <c r="P25" s="249"/>
      <c r="Q25" s="249"/>
      <c r="R25" s="249"/>
      <c r="S25" s="249"/>
      <c r="T25" s="249"/>
      <c r="U25" s="248"/>
      <c r="V25" s="249"/>
      <c r="W25" s="249"/>
      <c r="X25" s="249"/>
      <c r="Y25" s="250"/>
    </row>
    <row r="26" spans="1:25" x14ac:dyDescent="0.25">
      <c r="A26" s="250"/>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row>
    <row r="27" spans="1:25" x14ac:dyDescent="0.25">
      <c r="A27" s="250"/>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row>
    <row r="28" spans="1:25" x14ac:dyDescent="0.25">
      <c r="A28" s="250"/>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row>
    <row r="29" spans="1:25" x14ac:dyDescent="0.25">
      <c r="A29" s="250"/>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row>
    <row r="30" spans="1:25" x14ac:dyDescent="0.25">
      <c r="A30" s="250"/>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row>
    <row r="31" spans="1:25" x14ac:dyDescent="0.25">
      <c r="A31" s="250"/>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x14ac:dyDescent="0.25">
      <c r="A32" s="250"/>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Meds'!A26</f>
        <v>0</v>
      </c>
      <c r="R2" t="str">
        <f>'Protected - Detail re Meds'!B26</f>
        <v>Imipenem/Primaxin</v>
      </c>
      <c r="S2" t="str">
        <f>'Protected - Detail re Meds'!C26</f>
        <v>Antibiotics</v>
      </c>
      <c r="T2" t="str">
        <f>'Protected - Detail re Meds'!D26</f>
        <v>Bacterial Infection</v>
      </c>
      <c r="U2" t="str">
        <f>'Protected - Detail re Meds'!E26</f>
        <v>CBC, BUN, Cr, LFTs</v>
      </c>
      <c r="V2" t="str">
        <f>'Protected - Detail re Meds'!F26</f>
        <v>Colitis, Cardiac irreg., Seizures</v>
      </c>
      <c r="W2">
        <f>'Protected - Detail re Meds'!G26</f>
        <v>0</v>
      </c>
      <c r="X2">
        <f>'Protected - Detail re Meds'!H26</f>
        <v>0</v>
      </c>
      <c r="Y2">
        <f>'Protected - Detail re Meds'!I26</f>
        <v>0</v>
      </c>
      <c r="Z2">
        <f>'Protected - Detail re Meds'!J26</f>
        <v>0</v>
      </c>
      <c r="AA2">
        <f>'Protected - Detail re Meds'!L26</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Imipenem/Primaxin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BUN, Cr, LFTs</v>
      </c>
      <c r="F13" s="194"/>
      <c r="G13" s="194"/>
      <c r="H13" s="194"/>
      <c r="I13" s="194"/>
      <c r="J13" s="50"/>
      <c r="K13" s="49"/>
      <c r="L13" s="49"/>
      <c r="M13" s="49"/>
      <c r="N13" s="49"/>
      <c r="O13" s="35"/>
    </row>
    <row r="14" spans="1:27" ht="68.25" customHeight="1" x14ac:dyDescent="0.3">
      <c r="A14" s="51"/>
      <c r="B14" s="49"/>
      <c r="C14" s="49" t="s">
        <v>309</v>
      </c>
      <c r="D14" s="49"/>
      <c r="E14" s="206" t="str">
        <f>V2</f>
        <v>Colitis, Cardiac irreg., Seizures</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Meds'!A27</f>
        <v>0</v>
      </c>
      <c r="R2" t="str">
        <f>'Protected - Detail re Meds'!B27</f>
        <v>Kanamycin/A Kantrex</v>
      </c>
      <c r="S2" t="str">
        <f>'Protected - Detail re Meds'!C27</f>
        <v>Antibiotics</v>
      </c>
      <c r="T2" t="str">
        <f>'Protected - Detail re Meds'!D27</f>
        <v>Bacterial Infection</v>
      </c>
      <c r="U2" t="str">
        <f>'Protected - Detail re Meds'!E27</f>
        <v>BUN, Cr, Peak &amp; Trough</v>
      </c>
      <c r="V2" t="str">
        <f>'Protected - Detail re Meds'!F27</f>
        <v>Nephrotoxic, Ototoxic</v>
      </c>
      <c r="W2" t="str">
        <f>'Protected - Detail re Meds'!G27</f>
        <v>X</v>
      </c>
      <c r="X2">
        <f>'Protected - Detail re Meds'!H27</f>
        <v>0</v>
      </c>
      <c r="Y2">
        <f>'Protected - Detail re Meds'!I27</f>
        <v>0</v>
      </c>
      <c r="Z2">
        <f>'Protected - Detail re Meds'!J27</f>
        <v>0</v>
      </c>
      <c r="AA2">
        <f>'Protected - Detail re Meds'!L27</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Kanamycin/A Kantrex</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BUN, Cr, Peak &amp; Trough</v>
      </c>
      <c r="F13" s="194"/>
      <c r="G13" s="194"/>
      <c r="H13" s="194"/>
      <c r="I13" s="194"/>
      <c r="J13" s="50"/>
      <c r="K13" s="49"/>
      <c r="L13" s="49"/>
      <c r="M13" s="49"/>
      <c r="N13" s="49"/>
      <c r="O13" s="35"/>
    </row>
    <row r="14" spans="1:27" ht="68.25" customHeight="1" x14ac:dyDescent="0.3">
      <c r="A14" s="51"/>
      <c r="B14" s="49"/>
      <c r="C14" s="49" t="s">
        <v>309</v>
      </c>
      <c r="D14" s="49"/>
      <c r="E14" s="206" t="str">
        <f>V2</f>
        <v>Nephrotoxic, Ototoxic</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A38"/>
  <sheetViews>
    <sheetView workbookViewId="0">
      <selection sqref="A1:XFD104857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Meds'!A28</f>
        <v>0</v>
      </c>
      <c r="R2" t="str">
        <f>'Protected - Detail re Meds'!B28</f>
        <v>Levofloxicin/Levaquin</v>
      </c>
      <c r="S2" t="str">
        <f>'Protected - Detail re Meds'!C28</f>
        <v>Antibiotics</v>
      </c>
      <c r="T2" t="str">
        <f>'Protected - Detail re Meds'!D28</f>
        <v>Bacterial Infection</v>
      </c>
      <c r="U2" t="str">
        <f>'Protected - Detail re Meds'!E28</f>
        <v>CBC, Cr, Cl, BS</v>
      </c>
      <c r="V2" t="str">
        <f>'Protected - Detail re Meds'!F28</f>
        <v>Tendon Rupture</v>
      </c>
      <c r="W2">
        <f>'Protected - Detail re Meds'!G28</f>
        <v>0</v>
      </c>
      <c r="X2">
        <f>'Protected - Detail re Meds'!H28</f>
        <v>0</v>
      </c>
      <c r="Y2">
        <f>'Protected - Detail re Meds'!I28</f>
        <v>0</v>
      </c>
      <c r="Z2">
        <f>'Protected - Detail re Meds'!J28</f>
        <v>0</v>
      </c>
      <c r="AA2">
        <f>'Protected - Detail re Meds'!L28</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Levofloxicin/Levaquin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Cr, Cl, BS</v>
      </c>
      <c r="F13" s="194"/>
      <c r="G13" s="194"/>
      <c r="H13" s="194"/>
      <c r="I13" s="194"/>
      <c r="J13" s="50"/>
      <c r="K13" s="49"/>
      <c r="L13" s="49"/>
      <c r="M13" s="49"/>
      <c r="N13" s="49"/>
      <c r="O13" s="35"/>
    </row>
    <row r="14" spans="1:27" ht="68.25" customHeight="1" x14ac:dyDescent="0.3">
      <c r="A14" s="51"/>
      <c r="B14" s="49"/>
      <c r="C14" s="49" t="s">
        <v>309</v>
      </c>
      <c r="D14" s="49"/>
      <c r="E14" s="206" t="str">
        <f>V2</f>
        <v>Tendon Rupture</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Meds'!A29</f>
        <v>0</v>
      </c>
      <c r="R2" t="str">
        <f>'Protected - Detail re Meds'!B29</f>
        <v>Meropenun/Merrem</v>
      </c>
      <c r="S2" t="str">
        <f>'Protected - Detail re Meds'!C29</f>
        <v>Antibiotics</v>
      </c>
      <c r="T2" t="str">
        <f>'Protected - Detail re Meds'!D29</f>
        <v>Bacterial Infection</v>
      </c>
      <c r="U2" t="str">
        <f>'Protected - Detail re Meds'!E29</f>
        <v>CBC, BUN, Cr, LFTs</v>
      </c>
      <c r="V2" t="str">
        <f>'Protected - Detail re Meds'!F29</f>
        <v xml:space="preserve">CNS Symptoms </v>
      </c>
      <c r="W2">
        <f>'Protected - Detail re Meds'!G29</f>
        <v>0</v>
      </c>
      <c r="X2">
        <f>'Protected - Detail re Meds'!H29</f>
        <v>0</v>
      </c>
      <c r="Y2">
        <f>'Protected - Detail re Meds'!I29</f>
        <v>0</v>
      </c>
      <c r="Z2">
        <f>'Protected - Detail re Meds'!J29</f>
        <v>0</v>
      </c>
      <c r="AA2">
        <f>'Protected - Detail re Meds'!L29</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Meropenun/Merrem</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BUN, Cr, LFTs</v>
      </c>
      <c r="F13" s="194"/>
      <c r="G13" s="194"/>
      <c r="H13" s="194"/>
      <c r="I13" s="194"/>
      <c r="J13" s="50"/>
      <c r="K13" s="49"/>
      <c r="L13" s="49"/>
      <c r="M13" s="49"/>
      <c r="N13" s="49"/>
      <c r="O13" s="35"/>
    </row>
    <row r="14" spans="1:27" ht="68.25" customHeight="1" x14ac:dyDescent="0.3">
      <c r="A14" s="51"/>
      <c r="B14" s="49"/>
      <c r="C14" s="49" t="s">
        <v>309</v>
      </c>
      <c r="D14" s="49"/>
      <c r="E14" s="206" t="str">
        <f>V2</f>
        <v xml:space="preserve">CNS Symptoms </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Meds'!A30</f>
        <v>0</v>
      </c>
      <c r="R2" t="str">
        <f>'Protected - Detail re Meds'!B30</f>
        <v>Metronidazole HCl/Flagyl</v>
      </c>
      <c r="S2" t="str">
        <f>'Protected - Detail re Meds'!C30</f>
        <v>Antibiotics</v>
      </c>
      <c r="T2" t="str">
        <f>'Protected - Detail re Meds'!D30</f>
        <v>Bacterial Infection; Protozoal Infection</v>
      </c>
      <c r="U2" t="str">
        <f>'Protected - Detail re Meds'!E30</f>
        <v>LFTs, BMP, CBC w/diff</v>
      </c>
      <c r="V2" t="str">
        <f>'Protected - Detail re Meds'!F30</f>
        <v>Thrombophlebitis, extravasation, seizures if used long term, neuropathy, diarrhea, cystitis and avoid ETOH</v>
      </c>
      <c r="W2" t="str">
        <f>'Protected - Detail re Meds'!G30</f>
        <v>X</v>
      </c>
      <c r="X2" t="str">
        <f>'Protected - Detail re Meds'!H30</f>
        <v>X</v>
      </c>
      <c r="Y2">
        <f>'Protected - Detail re Meds'!I30</f>
        <v>0</v>
      </c>
      <c r="Z2">
        <f>'Protected - Detail re Meds'!J30</f>
        <v>0</v>
      </c>
      <c r="AA2">
        <f>'Protected - Detail re Meds'!L30</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Metronidazole HCl/Flagyl</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195" t="str">
        <f>T2</f>
        <v>Bacterial Infection; Protozoal Infection</v>
      </c>
      <c r="F12" s="195"/>
      <c r="G12" s="195"/>
      <c r="H12" s="195"/>
      <c r="I12" s="195"/>
      <c r="J12" s="50"/>
      <c r="K12" s="49"/>
      <c r="L12" s="49"/>
      <c r="M12" s="49"/>
      <c r="N12" s="49"/>
      <c r="O12" s="35"/>
    </row>
    <row r="13" spans="1:27" ht="18.75" x14ac:dyDescent="0.3">
      <c r="A13" s="51"/>
      <c r="B13" s="49"/>
      <c r="C13" s="49" t="s">
        <v>296</v>
      </c>
      <c r="D13" s="49"/>
      <c r="E13" s="205" t="str">
        <f>U2</f>
        <v>LFTs, BMP, CBC w/diff</v>
      </c>
      <c r="F13" s="205"/>
      <c r="G13" s="205"/>
      <c r="H13" s="205"/>
      <c r="I13" s="194"/>
      <c r="J13" s="50"/>
      <c r="K13" s="49"/>
      <c r="L13" s="49"/>
      <c r="M13" s="49"/>
      <c r="N13" s="49"/>
      <c r="O13" s="35"/>
    </row>
    <row r="14" spans="1:27" ht="80.25" customHeight="1" x14ac:dyDescent="0.3">
      <c r="A14" s="51"/>
      <c r="B14" s="49"/>
      <c r="C14" s="49" t="s">
        <v>309</v>
      </c>
      <c r="D14" s="49"/>
      <c r="E14" s="206" t="str">
        <f>V2</f>
        <v>Thrombophlebitis, extravasation, seizures if used long term, neuropathy, diarrhea, cystitis and avoid ETOH</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2:I12"/>
    <mergeCell ref="A1:J1"/>
    <mergeCell ref="A2:J2"/>
    <mergeCell ref="B6:D6"/>
    <mergeCell ref="B7:D7"/>
    <mergeCell ref="E13:I13"/>
    <mergeCell ref="E14:I14"/>
    <mergeCell ref="F21:H21"/>
  </mergeCells>
  <printOptions horizontalCentered="1" verticalCentered="1"/>
  <pageMargins left="0.7" right="0.7" top="0.75" bottom="0.75" header="0.3" footer="0.3"/>
  <pageSetup scale="8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Meds'!A31</f>
        <v>0</v>
      </c>
      <c r="R2" t="str">
        <f>'Protected - Detail re Meds'!B31</f>
        <v>Moxifloxcin/Aclox</v>
      </c>
      <c r="S2" t="str">
        <f>'Protected - Detail re Meds'!C31</f>
        <v>Antibiotics</v>
      </c>
      <c r="T2" t="str">
        <f>'Protected - Detail re Meds'!D31</f>
        <v>Bacterial Infection</v>
      </c>
      <c r="U2" t="str">
        <f>'Protected - Detail re Meds'!E31</f>
        <v>CBC, BUN, LFTs</v>
      </c>
      <c r="V2" t="str">
        <f>'Protected - Detail re Meds'!F31</f>
        <v>Seizures, Rapid heart rate, Joint swelling</v>
      </c>
      <c r="W2">
        <f>'Protected - Detail re Meds'!G31</f>
        <v>0</v>
      </c>
      <c r="X2">
        <f>'Protected - Detail re Meds'!H31</f>
        <v>0</v>
      </c>
      <c r="Y2">
        <f>'Protected - Detail re Meds'!I31</f>
        <v>0</v>
      </c>
      <c r="Z2">
        <f>'Protected - Detail re Meds'!J31</f>
        <v>0</v>
      </c>
      <c r="AA2">
        <f>'Protected - Detail re Meds'!L31</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Moxifloxcin/Aclox</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CBC, BUN, LFTs</v>
      </c>
      <c r="F13" s="205"/>
      <c r="G13" s="205"/>
      <c r="H13" s="205"/>
      <c r="I13" s="194"/>
      <c r="J13" s="50"/>
      <c r="K13" s="49"/>
      <c r="L13" s="49"/>
      <c r="M13" s="49"/>
      <c r="N13" s="49"/>
      <c r="O13" s="35"/>
    </row>
    <row r="14" spans="1:27" ht="80.25" customHeight="1" x14ac:dyDescent="0.3">
      <c r="A14" s="51"/>
      <c r="B14" s="49"/>
      <c r="C14" s="49" t="s">
        <v>309</v>
      </c>
      <c r="D14" s="49"/>
      <c r="E14" s="206" t="str">
        <f>V2</f>
        <v>Seizures, Rapid heart rate, Joint swelling</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Meds'!A32</f>
        <v>0</v>
      </c>
      <c r="R2" t="str">
        <f>'Protected - Detail re Meds'!B32</f>
        <v>Nafcillin/Unipen</v>
      </c>
      <c r="S2" t="str">
        <f>'Protected - Detail re Meds'!C32</f>
        <v>Antibiotics</v>
      </c>
      <c r="T2" t="str">
        <f>'Protected - Detail re Meds'!D32</f>
        <v>Bacterial Infection</v>
      </c>
      <c r="U2" t="str">
        <f>'Protected - Detail re Meds'!E32</f>
        <v>CBC ċ diff, BUN, Cr, LFTs</v>
      </c>
      <c r="V2" t="str">
        <f>'Protected - Detail re Meds'!F32</f>
        <v>CHF</v>
      </c>
      <c r="W2" t="str">
        <f>'Protected - Detail re Meds'!G32</f>
        <v>X</v>
      </c>
      <c r="X2" t="str">
        <f>'Protected - Detail re Meds'!H32</f>
        <v>X</v>
      </c>
      <c r="Y2">
        <f>'Protected - Detail re Meds'!I32</f>
        <v>0</v>
      </c>
      <c r="Z2">
        <f>'Protected - Detail re Meds'!J32</f>
        <v>0</v>
      </c>
      <c r="AA2">
        <f>'Protected - Detail re Meds'!L32</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Nafcillin/Unipen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CBC ċ diff, BUN, Cr, LFTs</v>
      </c>
      <c r="F13" s="205"/>
      <c r="G13" s="205"/>
      <c r="H13" s="205"/>
      <c r="I13" s="194"/>
      <c r="J13" s="50"/>
      <c r="K13" s="49"/>
      <c r="L13" s="49"/>
      <c r="M13" s="49"/>
      <c r="N13" s="49"/>
      <c r="O13" s="35"/>
    </row>
    <row r="14" spans="1:27" ht="80.25" customHeight="1" x14ac:dyDescent="0.3">
      <c r="A14" s="51"/>
      <c r="B14" s="49"/>
      <c r="C14" s="49" t="s">
        <v>309</v>
      </c>
      <c r="D14" s="49"/>
      <c r="E14" s="206" t="str">
        <f>V2</f>
        <v>CHF</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A38"/>
  <sheetViews>
    <sheetView workbookViewId="0">
      <selection activeCell="E14" sqref="E14:I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Meds'!A33</f>
        <v>0</v>
      </c>
      <c r="R2" t="str">
        <f>'Protected - Detail re Meds'!B33</f>
        <v>Oxacillin</v>
      </c>
      <c r="S2" t="str">
        <f>'Protected - Detail re Meds'!C33</f>
        <v>Antibiotics</v>
      </c>
      <c r="T2" t="str">
        <f>'Protected - Detail re Meds'!D33</f>
        <v>Bacterial Infection</v>
      </c>
      <c r="U2" t="str">
        <f>'Protected - Detail re Meds'!E33</f>
        <v>CBC, BUN, Cr, LFTs</v>
      </c>
      <c r="V2" t="str">
        <f>'Protected - Detail re Meds'!F33</f>
        <v>Cardiac irreg.</v>
      </c>
      <c r="W2" t="str">
        <f>'Protected - Detail re Meds'!G33</f>
        <v>X</v>
      </c>
      <c r="X2" t="str">
        <f>'Protected - Detail re Meds'!H33</f>
        <v>X</v>
      </c>
      <c r="Y2">
        <f>'Protected - Detail re Meds'!I33</f>
        <v>0</v>
      </c>
      <c r="Z2">
        <f>'Protected - Detail re Meds'!J33</f>
        <v>0</v>
      </c>
      <c r="AA2">
        <f>'Protected - Detail re Meds'!L33</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Oxacillin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CBC, BUN, Cr, LFTs</v>
      </c>
      <c r="F13" s="205"/>
      <c r="G13" s="205"/>
      <c r="H13" s="205"/>
      <c r="I13" s="194"/>
      <c r="J13" s="50"/>
      <c r="K13" s="49"/>
      <c r="L13" s="49"/>
      <c r="M13" s="49"/>
      <c r="N13" s="49"/>
      <c r="O13" s="35"/>
    </row>
    <row r="14" spans="1:27" ht="80.25" customHeight="1" x14ac:dyDescent="0.3">
      <c r="A14" s="51"/>
      <c r="B14" s="49"/>
      <c r="C14" s="49" t="s">
        <v>309</v>
      </c>
      <c r="D14" s="49"/>
      <c r="E14" s="206" t="str">
        <f>V2</f>
        <v>Cardiac irreg.</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AA38"/>
  <sheetViews>
    <sheetView workbookViewId="0">
      <selection activeCell="I16" sqref="I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Meds'!A34</f>
        <v>0</v>
      </c>
      <c r="R2" t="str">
        <f>'Protected - Detail re Meds'!B34</f>
        <v>Penicillin</v>
      </c>
      <c r="S2" t="str">
        <f>'Protected - Detail re Meds'!C34</f>
        <v>Antibiotics</v>
      </c>
      <c r="T2" t="str">
        <f>'Protected - Detail re Meds'!D34</f>
        <v>Bacterial Infection</v>
      </c>
      <c r="U2" t="str">
        <f>'Protected - Detail re Meds'!E34</f>
        <v>CBC ċ diff, BUN, Cr, LFTs</v>
      </c>
      <c r="V2" t="str">
        <f>'Protected - Detail re Meds'!F34</f>
        <v>Electrolyte imbalance, CHF, Cardiac irreg.</v>
      </c>
      <c r="W2" t="str">
        <f>'Protected - Detail re Meds'!G34</f>
        <v>X</v>
      </c>
      <c r="X2" t="str">
        <f>'Protected - Detail re Meds'!H34</f>
        <v>X</v>
      </c>
      <c r="Y2">
        <f>'Protected - Detail re Meds'!I34</f>
        <v>0</v>
      </c>
      <c r="Z2">
        <f>'Protected - Detail re Meds'!J34</f>
        <v>0</v>
      </c>
      <c r="AA2">
        <f>'Protected - Detail re Meds'!L34</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Penicillin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CBC ċ diff, BUN, Cr, LFTs</v>
      </c>
      <c r="F13" s="205"/>
      <c r="G13" s="205"/>
      <c r="H13" s="205"/>
      <c r="I13" s="194"/>
      <c r="J13" s="50"/>
      <c r="K13" s="49"/>
      <c r="L13" s="49"/>
      <c r="M13" s="49"/>
      <c r="N13" s="49"/>
      <c r="O13" s="35"/>
    </row>
    <row r="14" spans="1:27" ht="80.25" customHeight="1" x14ac:dyDescent="0.3">
      <c r="A14" s="51"/>
      <c r="B14" s="49"/>
      <c r="C14" s="49" t="s">
        <v>309</v>
      </c>
      <c r="D14" s="49"/>
      <c r="E14" s="206" t="str">
        <f>V2</f>
        <v>Electrolyte imbalance, CHF, Cardiac irreg.</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AA38"/>
  <sheetViews>
    <sheetView workbookViewId="0">
      <selection activeCell="H16" sqref="H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Meds'!A35</f>
        <v>0</v>
      </c>
      <c r="R2" t="str">
        <f>'Protected - Detail re Meds'!B35</f>
        <v>Piperacillin/Pipracil</v>
      </c>
      <c r="S2" t="str">
        <f>'Protected - Detail re Meds'!C35</f>
        <v>Antibiotics</v>
      </c>
      <c r="T2" t="str">
        <f>'Protected - Detail re Meds'!D35</f>
        <v>Bacterial Infection</v>
      </c>
      <c r="U2" t="str">
        <f>'Protected - Detail re Meds'!E35</f>
        <v>CBC ċ diff, BUN, Cr, LFTs</v>
      </c>
      <c r="V2" t="str">
        <f>'Protected - Detail re Meds'!F35</f>
        <v>Electrolyte imbalance, CHF, Cardiac irreg.</v>
      </c>
      <c r="W2" t="str">
        <f>'Protected - Detail re Meds'!G35</f>
        <v>X</v>
      </c>
      <c r="X2">
        <f>'Protected - Detail re Meds'!H35</f>
        <v>0</v>
      </c>
      <c r="Y2">
        <f>'Protected - Detail re Meds'!I35</f>
        <v>0</v>
      </c>
      <c r="Z2">
        <f>'Protected - Detail re Meds'!J35</f>
        <v>0</v>
      </c>
      <c r="AA2">
        <f>'Protected - Detail re Meds'!L35</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Piperacillin/Pipracil</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CBC ċ diff, BUN, Cr, LFTs</v>
      </c>
      <c r="F13" s="205"/>
      <c r="G13" s="205"/>
      <c r="H13" s="205"/>
      <c r="I13" s="194"/>
      <c r="J13" s="50"/>
      <c r="K13" s="49"/>
      <c r="L13" s="49"/>
      <c r="M13" s="49"/>
      <c r="N13" s="49"/>
      <c r="O13" s="35"/>
    </row>
    <row r="14" spans="1:27" ht="80.25" customHeight="1" x14ac:dyDescent="0.3">
      <c r="A14" s="51"/>
      <c r="B14" s="49"/>
      <c r="C14" s="49" t="s">
        <v>309</v>
      </c>
      <c r="D14" s="49"/>
      <c r="E14" s="206" t="str">
        <f>V2</f>
        <v>Electrolyte imbalance, CHF, Cardiac irreg.</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49"/>
  <sheetViews>
    <sheetView zoomScale="80" zoomScaleNormal="80" workbookViewId="0">
      <pane xSplit="2" ySplit="1" topLeftCell="C8" activePane="bottomRight" state="frozen"/>
      <selection pane="topRight" activeCell="C1" sqref="C1"/>
      <selection pane="bottomLeft" activeCell="A2" sqref="A2"/>
      <selection pane="bottomRight" activeCell="E74" sqref="E74"/>
    </sheetView>
  </sheetViews>
  <sheetFormatPr defaultRowHeight="15" x14ac:dyDescent="0.25"/>
  <cols>
    <col min="1" max="1" width="6" style="7" customWidth="1"/>
    <col min="2" max="2" width="24.42578125" style="2" customWidth="1"/>
    <col min="3" max="3" width="15.85546875" style="2" customWidth="1"/>
    <col min="4" max="4" width="19.42578125" style="2" customWidth="1"/>
    <col min="5" max="5" width="26.28515625" style="2" customWidth="1"/>
    <col min="6" max="6" width="96.42578125" style="2" customWidth="1"/>
    <col min="7" max="7" width="6.5703125" style="1" customWidth="1"/>
    <col min="8" max="9" width="10.42578125" style="1" customWidth="1"/>
    <col min="10" max="10" width="8" style="1" customWidth="1"/>
    <col min="11" max="11" width="26.5703125" style="121" customWidth="1"/>
    <col min="12" max="12" width="18.42578125" style="8" customWidth="1"/>
    <col min="13" max="13" width="17.42578125" customWidth="1"/>
  </cols>
  <sheetData>
    <row r="1" spans="1:12" s="9" customFormat="1" ht="30" x14ac:dyDescent="0.25">
      <c r="A1" s="10" t="s">
        <v>1</v>
      </c>
      <c r="B1" s="11" t="s">
        <v>50</v>
      </c>
      <c r="C1" s="11" t="s">
        <v>0</v>
      </c>
      <c r="D1" s="11" t="s">
        <v>33</v>
      </c>
      <c r="E1" s="11" t="s">
        <v>70</v>
      </c>
      <c r="F1" s="11" t="s">
        <v>308</v>
      </c>
      <c r="G1" s="12" t="s">
        <v>2</v>
      </c>
      <c r="H1" s="12" t="s">
        <v>46</v>
      </c>
      <c r="I1" s="12" t="s">
        <v>367</v>
      </c>
      <c r="J1" s="14" t="s">
        <v>71</v>
      </c>
      <c r="K1" s="12" t="s">
        <v>447</v>
      </c>
      <c r="L1" s="10" t="s">
        <v>69</v>
      </c>
    </row>
    <row r="2" spans="1:12" s="17" customFormat="1" x14ac:dyDescent="0.25">
      <c r="A2" s="15"/>
      <c r="B2" s="13" t="s">
        <v>73</v>
      </c>
      <c r="C2" s="13" t="s">
        <v>3</v>
      </c>
      <c r="D2" s="13" t="s">
        <v>39</v>
      </c>
      <c r="E2" s="13" t="s">
        <v>81</v>
      </c>
      <c r="F2" s="13" t="s">
        <v>113</v>
      </c>
      <c r="G2" s="15" t="s">
        <v>8</v>
      </c>
      <c r="H2" s="15"/>
      <c r="I2" s="15"/>
      <c r="J2" s="15"/>
      <c r="K2" s="127"/>
      <c r="L2" s="16"/>
    </row>
    <row r="3" spans="1:12" s="17" customFormat="1" x14ac:dyDescent="0.25">
      <c r="A3" s="15"/>
      <c r="B3" s="13" t="s">
        <v>72</v>
      </c>
      <c r="C3" s="13" t="s">
        <v>3</v>
      </c>
      <c r="D3" s="13" t="s">
        <v>39</v>
      </c>
      <c r="E3" s="13" t="s">
        <v>83</v>
      </c>
      <c r="F3" s="13" t="s">
        <v>75</v>
      </c>
      <c r="G3" s="15" t="s">
        <v>8</v>
      </c>
      <c r="H3" s="15"/>
      <c r="I3" s="15"/>
      <c r="J3" s="15"/>
      <c r="K3" s="127"/>
      <c r="L3" s="16"/>
    </row>
    <row r="4" spans="1:12" s="17" customFormat="1" ht="30" x14ac:dyDescent="0.25">
      <c r="A4" s="15"/>
      <c r="B4" s="13" t="s">
        <v>74</v>
      </c>
      <c r="C4" s="13" t="s">
        <v>3</v>
      </c>
      <c r="D4" s="13" t="s">
        <v>39</v>
      </c>
      <c r="E4" s="13" t="s">
        <v>176</v>
      </c>
      <c r="F4" s="13" t="s">
        <v>76</v>
      </c>
      <c r="G4" s="15" t="s">
        <v>8</v>
      </c>
      <c r="H4" s="15"/>
      <c r="I4" s="15"/>
      <c r="J4" s="15"/>
      <c r="K4" s="127"/>
      <c r="L4" s="16"/>
    </row>
    <row r="5" spans="1:12" s="17" customFormat="1" ht="285" x14ac:dyDescent="0.25">
      <c r="A5" s="133">
        <v>1</v>
      </c>
      <c r="B5" s="13" t="s">
        <v>444</v>
      </c>
      <c r="C5" s="13" t="s">
        <v>3</v>
      </c>
      <c r="D5" s="13" t="s">
        <v>445</v>
      </c>
      <c r="E5" s="13" t="s">
        <v>446</v>
      </c>
      <c r="F5" s="156" t="s">
        <v>448</v>
      </c>
      <c r="G5" s="15" t="s">
        <v>8</v>
      </c>
      <c r="H5" s="15"/>
      <c r="I5" s="15"/>
      <c r="J5" s="15"/>
      <c r="K5" s="131" t="s">
        <v>449</v>
      </c>
      <c r="L5" s="16"/>
    </row>
    <row r="6" spans="1:12" s="17" customFormat="1" x14ac:dyDescent="0.25">
      <c r="A6" s="15"/>
      <c r="B6" s="13" t="s">
        <v>77</v>
      </c>
      <c r="C6" s="13" t="s">
        <v>3</v>
      </c>
      <c r="D6" s="13" t="s">
        <v>39</v>
      </c>
      <c r="E6" s="5" t="s">
        <v>193</v>
      </c>
      <c r="F6" s="5" t="s">
        <v>79</v>
      </c>
      <c r="G6" s="15"/>
      <c r="H6" s="15"/>
      <c r="I6" s="15"/>
      <c r="J6" s="15"/>
      <c r="K6" s="127"/>
      <c r="L6" s="16"/>
    </row>
    <row r="7" spans="1:12" s="17" customFormat="1" x14ac:dyDescent="0.25">
      <c r="A7" s="15"/>
      <c r="B7" s="13" t="s">
        <v>80</v>
      </c>
      <c r="C7" s="13" t="s">
        <v>3</v>
      </c>
      <c r="D7" s="13" t="s">
        <v>39</v>
      </c>
      <c r="E7" s="13" t="s">
        <v>83</v>
      </c>
      <c r="F7" s="5" t="s">
        <v>369</v>
      </c>
      <c r="G7" s="15"/>
      <c r="H7" s="15"/>
      <c r="I7" s="25" t="s">
        <v>8</v>
      </c>
      <c r="J7" s="15"/>
      <c r="K7" s="127"/>
      <c r="L7" s="16"/>
    </row>
    <row r="8" spans="1:12" s="17" customFormat="1" x14ac:dyDescent="0.25">
      <c r="A8" s="15"/>
      <c r="B8" s="13" t="s">
        <v>82</v>
      </c>
      <c r="C8" s="13" t="s">
        <v>3</v>
      </c>
      <c r="D8" s="13" t="s">
        <v>39</v>
      </c>
      <c r="E8" s="13" t="s">
        <v>84</v>
      </c>
      <c r="F8" s="5" t="s">
        <v>368</v>
      </c>
      <c r="G8" s="15"/>
      <c r="H8" s="15"/>
      <c r="I8" s="25" t="s">
        <v>8</v>
      </c>
      <c r="J8" s="15"/>
      <c r="K8" s="127"/>
      <c r="L8" s="16"/>
    </row>
    <row r="9" spans="1:12" s="17" customFormat="1" x14ac:dyDescent="0.25">
      <c r="A9" s="15"/>
      <c r="B9" s="13" t="s">
        <v>85</v>
      </c>
      <c r="C9" s="13" t="s">
        <v>3</v>
      </c>
      <c r="D9" s="13" t="s">
        <v>39</v>
      </c>
      <c r="E9" s="13" t="s">
        <v>86</v>
      </c>
      <c r="F9" s="5" t="s">
        <v>368</v>
      </c>
      <c r="G9" s="15"/>
      <c r="H9" s="15"/>
      <c r="I9" s="25" t="s">
        <v>8</v>
      </c>
      <c r="J9" s="15"/>
      <c r="K9" s="127"/>
      <c r="L9" s="16"/>
    </row>
    <row r="10" spans="1:12" s="17" customFormat="1" x14ac:dyDescent="0.25">
      <c r="A10" s="15"/>
      <c r="B10" s="13" t="s">
        <v>87</v>
      </c>
      <c r="C10" s="13" t="s">
        <v>3</v>
      </c>
      <c r="D10" s="13" t="s">
        <v>39</v>
      </c>
      <c r="E10" s="13" t="s">
        <v>88</v>
      </c>
      <c r="F10" s="13" t="s">
        <v>137</v>
      </c>
      <c r="G10" s="15"/>
      <c r="H10" s="15"/>
      <c r="I10" s="15"/>
      <c r="J10" s="15"/>
      <c r="K10" s="127"/>
      <c r="L10" s="16"/>
    </row>
    <row r="11" spans="1:12" s="17" customFormat="1" x14ac:dyDescent="0.25">
      <c r="A11" s="15"/>
      <c r="B11" s="13" t="s">
        <v>89</v>
      </c>
      <c r="C11" s="13" t="s">
        <v>3</v>
      </c>
      <c r="D11" s="13" t="s">
        <v>39</v>
      </c>
      <c r="E11" s="13" t="s">
        <v>90</v>
      </c>
      <c r="F11" s="13" t="s">
        <v>138</v>
      </c>
      <c r="G11" s="15"/>
      <c r="H11" s="15"/>
      <c r="I11" s="15"/>
      <c r="J11" s="15"/>
      <c r="K11" s="127"/>
      <c r="L11" s="16"/>
    </row>
    <row r="12" spans="1:12" s="17" customFormat="1" x14ac:dyDescent="0.25">
      <c r="A12" s="15"/>
      <c r="B12" s="13" t="s">
        <v>100</v>
      </c>
      <c r="C12" s="13" t="s">
        <v>3</v>
      </c>
      <c r="D12" s="13" t="s">
        <v>39</v>
      </c>
      <c r="E12" s="13" t="s">
        <v>83</v>
      </c>
      <c r="F12" s="13" t="s">
        <v>99</v>
      </c>
      <c r="G12" s="15" t="s">
        <v>8</v>
      </c>
      <c r="H12" s="15"/>
      <c r="I12" s="15"/>
      <c r="J12" s="15"/>
      <c r="K12" s="127"/>
      <c r="L12" s="16"/>
    </row>
    <row r="13" spans="1:12" s="17" customFormat="1" x14ac:dyDescent="0.25">
      <c r="A13" s="15"/>
      <c r="B13" s="13" t="s">
        <v>91</v>
      </c>
      <c r="C13" s="13" t="s">
        <v>3</v>
      </c>
      <c r="D13" s="13" t="s">
        <v>39</v>
      </c>
      <c r="E13" s="13" t="s">
        <v>92</v>
      </c>
      <c r="F13" s="5" t="s">
        <v>368</v>
      </c>
      <c r="G13" s="15"/>
      <c r="H13" s="15"/>
      <c r="I13" s="25" t="s">
        <v>8</v>
      </c>
      <c r="J13" s="15"/>
      <c r="K13" s="127"/>
      <c r="L13" s="16"/>
    </row>
    <row r="14" spans="1:12" s="17" customFormat="1" x14ac:dyDescent="0.25">
      <c r="A14" s="15"/>
      <c r="B14" s="5" t="s">
        <v>387</v>
      </c>
      <c r="C14" s="5" t="s">
        <v>3</v>
      </c>
      <c r="D14" s="5" t="s">
        <v>39</v>
      </c>
      <c r="E14" s="5" t="s">
        <v>388</v>
      </c>
      <c r="F14" s="5" t="s">
        <v>389</v>
      </c>
      <c r="G14" s="25" t="s">
        <v>8</v>
      </c>
      <c r="H14" s="25"/>
      <c r="I14" s="25"/>
      <c r="J14" s="15"/>
      <c r="K14" s="127"/>
      <c r="L14" s="16"/>
    </row>
    <row r="15" spans="1:12" s="17" customFormat="1" x14ac:dyDescent="0.25">
      <c r="A15" s="15"/>
      <c r="B15" s="13" t="s">
        <v>93</v>
      </c>
      <c r="C15" s="13" t="s">
        <v>3</v>
      </c>
      <c r="D15" s="13" t="s">
        <v>39</v>
      </c>
      <c r="E15" s="13" t="s">
        <v>94</v>
      </c>
      <c r="F15" s="13" t="s">
        <v>393</v>
      </c>
      <c r="G15" s="15"/>
      <c r="H15" s="15"/>
      <c r="I15" s="15" t="s">
        <v>8</v>
      </c>
      <c r="J15" s="15"/>
      <c r="K15" s="127"/>
      <c r="L15" s="16"/>
    </row>
    <row r="16" spans="1:12" ht="79.5" customHeight="1" x14ac:dyDescent="0.25">
      <c r="A16" s="84"/>
      <c r="B16" s="3" t="s">
        <v>400</v>
      </c>
      <c r="C16" s="3" t="s">
        <v>398</v>
      </c>
      <c r="D16" s="3" t="s">
        <v>399</v>
      </c>
      <c r="E16" s="3" t="s">
        <v>401</v>
      </c>
      <c r="F16" s="3" t="s">
        <v>402</v>
      </c>
      <c r="G16" s="85" t="s">
        <v>8</v>
      </c>
      <c r="H16" s="85"/>
      <c r="I16" s="85"/>
      <c r="J16" s="85"/>
      <c r="K16" s="85"/>
      <c r="L16" s="3"/>
    </row>
    <row r="17" spans="1:12" s="17" customFormat="1" x14ac:dyDescent="0.25">
      <c r="A17" s="15"/>
      <c r="B17" s="13" t="s">
        <v>95</v>
      </c>
      <c r="C17" s="13" t="s">
        <v>3</v>
      </c>
      <c r="D17" s="13" t="s">
        <v>39</v>
      </c>
      <c r="E17" s="13" t="s">
        <v>84</v>
      </c>
      <c r="F17" s="5" t="s">
        <v>430</v>
      </c>
      <c r="G17" s="15"/>
      <c r="H17" s="15"/>
      <c r="I17" s="25" t="s">
        <v>8</v>
      </c>
      <c r="J17" s="15"/>
      <c r="K17" s="127"/>
      <c r="L17" s="16"/>
    </row>
    <row r="18" spans="1:12" s="17" customFormat="1" x14ac:dyDescent="0.25">
      <c r="A18" s="15"/>
      <c r="B18" s="13" t="s">
        <v>96</v>
      </c>
      <c r="C18" s="13" t="s">
        <v>3</v>
      </c>
      <c r="D18" s="13" t="s">
        <v>39</v>
      </c>
      <c r="E18" s="13" t="s">
        <v>97</v>
      </c>
      <c r="F18" s="13" t="s">
        <v>98</v>
      </c>
      <c r="G18" s="15" t="s">
        <v>8</v>
      </c>
      <c r="H18" s="15"/>
      <c r="I18" s="15"/>
      <c r="J18" s="15"/>
      <c r="K18" s="127"/>
      <c r="L18" s="16"/>
    </row>
    <row r="19" spans="1:12" s="17" customFormat="1" x14ac:dyDescent="0.25">
      <c r="A19" s="15"/>
      <c r="B19" s="5" t="s">
        <v>316</v>
      </c>
      <c r="C19" s="13" t="s">
        <v>3</v>
      </c>
      <c r="D19" s="13" t="s">
        <v>39</v>
      </c>
      <c r="E19" s="13" t="s">
        <v>97</v>
      </c>
      <c r="F19" s="13" t="s">
        <v>99</v>
      </c>
      <c r="G19" s="15"/>
      <c r="H19" s="15"/>
      <c r="I19" s="15"/>
      <c r="J19" s="15"/>
      <c r="K19" s="127"/>
      <c r="L19" s="16"/>
    </row>
    <row r="20" spans="1:12" s="17" customFormat="1" x14ac:dyDescent="0.25">
      <c r="A20" s="15"/>
      <c r="B20" s="13" t="s">
        <v>101</v>
      </c>
      <c r="C20" s="13" t="s">
        <v>3</v>
      </c>
      <c r="D20" s="13" t="s">
        <v>39</v>
      </c>
      <c r="E20" s="13" t="s">
        <v>102</v>
      </c>
      <c r="F20" s="5" t="s">
        <v>377</v>
      </c>
      <c r="G20" s="15"/>
      <c r="H20" s="15"/>
      <c r="I20" s="25" t="s">
        <v>8</v>
      </c>
      <c r="J20" s="15"/>
      <c r="K20" s="127"/>
      <c r="L20" s="16"/>
    </row>
    <row r="21" spans="1:12" s="17" customFormat="1" x14ac:dyDescent="0.25">
      <c r="A21" s="15"/>
      <c r="B21" s="13" t="s">
        <v>103</v>
      </c>
      <c r="C21" s="13" t="s">
        <v>3</v>
      </c>
      <c r="D21" s="13" t="s">
        <v>39</v>
      </c>
      <c r="E21" s="13" t="s">
        <v>104</v>
      </c>
      <c r="F21" s="13" t="s">
        <v>105</v>
      </c>
      <c r="G21" s="15"/>
      <c r="H21" s="15"/>
      <c r="I21" s="15"/>
      <c r="J21" s="15"/>
      <c r="K21" s="127"/>
      <c r="L21" s="16"/>
    </row>
    <row r="22" spans="1:12" s="17" customFormat="1" x14ac:dyDescent="0.25">
      <c r="A22" s="15"/>
      <c r="B22" s="5" t="s">
        <v>317</v>
      </c>
      <c r="C22" s="13" t="s">
        <v>3</v>
      </c>
      <c r="D22" s="13" t="s">
        <v>39</v>
      </c>
      <c r="E22" s="13" t="s">
        <v>78</v>
      </c>
      <c r="F22" s="13" t="s">
        <v>106</v>
      </c>
      <c r="G22" s="15" t="s">
        <v>8</v>
      </c>
      <c r="H22" s="15" t="s">
        <v>8</v>
      </c>
      <c r="I22" s="15"/>
      <c r="J22" s="15" t="s">
        <v>8</v>
      </c>
      <c r="K22" s="127"/>
      <c r="L22" s="16"/>
    </row>
    <row r="23" spans="1:12" s="17" customFormat="1" x14ac:dyDescent="0.25">
      <c r="A23" s="15"/>
      <c r="B23" s="13" t="s">
        <v>107</v>
      </c>
      <c r="C23" s="13" t="s">
        <v>3</v>
      </c>
      <c r="D23" s="13" t="s">
        <v>39</v>
      </c>
      <c r="E23" s="13" t="s">
        <v>108</v>
      </c>
      <c r="F23" s="13" t="s">
        <v>109</v>
      </c>
      <c r="G23" s="15"/>
      <c r="H23" s="15"/>
      <c r="I23" s="15"/>
      <c r="J23" s="15"/>
      <c r="K23" s="127"/>
      <c r="L23" s="16"/>
    </row>
    <row r="24" spans="1:12" s="17" customFormat="1" ht="37.5" customHeight="1" x14ac:dyDescent="0.25">
      <c r="A24" s="15"/>
      <c r="B24" s="13" t="s">
        <v>111</v>
      </c>
      <c r="C24" s="13" t="s">
        <v>3</v>
      </c>
      <c r="D24" s="13" t="s">
        <v>39</v>
      </c>
      <c r="E24" s="13" t="s">
        <v>83</v>
      </c>
      <c r="F24" s="13" t="s">
        <v>110</v>
      </c>
      <c r="G24" s="15"/>
      <c r="H24" s="15"/>
      <c r="I24" s="15"/>
      <c r="J24" s="15"/>
      <c r="K24" s="127"/>
      <c r="L24" s="16"/>
    </row>
    <row r="25" spans="1:12" s="17" customFormat="1" x14ac:dyDescent="0.25">
      <c r="A25" s="15"/>
      <c r="B25" s="13" t="s">
        <v>4</v>
      </c>
      <c r="C25" s="13" t="s">
        <v>3</v>
      </c>
      <c r="D25" s="13" t="s">
        <v>39</v>
      </c>
      <c r="E25" s="13" t="s">
        <v>112</v>
      </c>
      <c r="F25" s="13" t="s">
        <v>139</v>
      </c>
      <c r="G25" s="15"/>
      <c r="H25" s="15"/>
      <c r="I25" s="15"/>
      <c r="J25" s="15"/>
      <c r="K25" s="127"/>
      <c r="L25" s="16"/>
    </row>
    <row r="26" spans="1:12" s="17" customFormat="1" x14ac:dyDescent="0.25">
      <c r="A26" s="15"/>
      <c r="B26" s="13" t="s">
        <v>114</v>
      </c>
      <c r="C26" s="13" t="s">
        <v>3</v>
      </c>
      <c r="D26" s="13" t="s">
        <v>39</v>
      </c>
      <c r="E26" s="13" t="s">
        <v>97</v>
      </c>
      <c r="F26" s="13" t="s">
        <v>115</v>
      </c>
      <c r="G26" s="15"/>
      <c r="H26" s="15"/>
      <c r="I26" s="15"/>
      <c r="J26" s="15"/>
      <c r="K26" s="127"/>
      <c r="L26" s="16"/>
    </row>
    <row r="27" spans="1:12" s="17" customFormat="1" x14ac:dyDescent="0.25">
      <c r="A27" s="15"/>
      <c r="B27" s="13" t="s">
        <v>116</v>
      </c>
      <c r="C27" s="13" t="s">
        <v>3</v>
      </c>
      <c r="D27" s="13" t="s">
        <v>39</v>
      </c>
      <c r="E27" s="13" t="s">
        <v>112</v>
      </c>
      <c r="F27" s="13" t="s">
        <v>113</v>
      </c>
      <c r="G27" s="15" t="s">
        <v>8</v>
      </c>
      <c r="H27" s="15"/>
      <c r="I27" s="15"/>
      <c r="J27" s="15"/>
      <c r="K27" s="127"/>
      <c r="L27" s="16"/>
    </row>
    <row r="28" spans="1:12" s="17" customFormat="1" x14ac:dyDescent="0.25">
      <c r="A28" s="15"/>
      <c r="B28" s="13" t="s">
        <v>117</v>
      </c>
      <c r="C28" s="13" t="s">
        <v>3</v>
      </c>
      <c r="D28" s="13" t="s">
        <v>39</v>
      </c>
      <c r="E28" s="13" t="s">
        <v>394</v>
      </c>
      <c r="F28" s="13" t="s">
        <v>118</v>
      </c>
      <c r="G28" s="15"/>
      <c r="H28" s="25"/>
      <c r="I28" s="25"/>
      <c r="J28" s="15"/>
      <c r="K28" s="127"/>
      <c r="L28" s="16"/>
    </row>
    <row r="29" spans="1:12" s="17" customFormat="1" x14ac:dyDescent="0.25">
      <c r="A29" s="15"/>
      <c r="B29" s="13" t="s">
        <v>119</v>
      </c>
      <c r="C29" s="13" t="s">
        <v>3</v>
      </c>
      <c r="D29" s="13" t="s">
        <v>39</v>
      </c>
      <c r="E29" s="13" t="s">
        <v>97</v>
      </c>
      <c r="F29" s="13" t="s">
        <v>120</v>
      </c>
      <c r="G29" s="15"/>
      <c r="H29" s="15"/>
      <c r="I29" s="15"/>
      <c r="J29" s="15"/>
      <c r="K29" s="127"/>
      <c r="L29" s="16"/>
    </row>
    <row r="30" spans="1:12" s="17" customFormat="1" ht="30" x14ac:dyDescent="0.25">
      <c r="A30" s="15"/>
      <c r="B30" s="5" t="s">
        <v>383</v>
      </c>
      <c r="C30" s="5" t="s">
        <v>3</v>
      </c>
      <c r="D30" s="5" t="s">
        <v>384</v>
      </c>
      <c r="E30" s="5" t="s">
        <v>385</v>
      </c>
      <c r="F30" s="5" t="s">
        <v>386</v>
      </c>
      <c r="G30" s="25" t="s">
        <v>8</v>
      </c>
      <c r="H30" s="25" t="s">
        <v>8</v>
      </c>
      <c r="I30" s="15"/>
      <c r="J30" s="15"/>
      <c r="K30" s="127"/>
      <c r="L30" s="16"/>
    </row>
    <row r="31" spans="1:12" s="17" customFormat="1" x14ac:dyDescent="0.25">
      <c r="A31" s="15"/>
      <c r="B31" s="13" t="s">
        <v>121</v>
      </c>
      <c r="C31" s="13" t="s">
        <v>3</v>
      </c>
      <c r="D31" s="13" t="s">
        <v>39</v>
      </c>
      <c r="E31" s="13" t="s">
        <v>122</v>
      </c>
      <c r="F31" s="13" t="s">
        <v>123</v>
      </c>
      <c r="G31" s="15"/>
      <c r="H31" s="15"/>
      <c r="I31" s="15"/>
      <c r="J31" s="15"/>
      <c r="K31" s="127"/>
      <c r="L31" s="16"/>
    </row>
    <row r="32" spans="1:12" s="17" customFormat="1" ht="16.5" customHeight="1" x14ac:dyDescent="0.25">
      <c r="A32" s="15"/>
      <c r="B32" s="13" t="s">
        <v>124</v>
      </c>
      <c r="C32" s="13" t="s">
        <v>3</v>
      </c>
      <c r="D32" s="13" t="s">
        <v>39</v>
      </c>
      <c r="E32" s="13" t="s">
        <v>108</v>
      </c>
      <c r="F32" s="13" t="s">
        <v>125</v>
      </c>
      <c r="G32" s="15" t="s">
        <v>8</v>
      </c>
      <c r="H32" s="15" t="s">
        <v>8</v>
      </c>
      <c r="I32" s="15"/>
      <c r="J32" s="15"/>
      <c r="K32" s="127"/>
      <c r="L32" s="16"/>
    </row>
    <row r="33" spans="1:12" s="17" customFormat="1" ht="17.25" customHeight="1" x14ac:dyDescent="0.25">
      <c r="A33" s="15"/>
      <c r="B33" s="13" t="s">
        <v>5</v>
      </c>
      <c r="C33" s="13" t="s">
        <v>3</v>
      </c>
      <c r="D33" s="13" t="s">
        <v>39</v>
      </c>
      <c r="E33" s="13" t="s">
        <v>97</v>
      </c>
      <c r="F33" s="13" t="s">
        <v>126</v>
      </c>
      <c r="G33" s="15" t="s">
        <v>8</v>
      </c>
      <c r="H33" s="25" t="s">
        <v>8</v>
      </c>
      <c r="I33" s="25"/>
      <c r="J33" s="15"/>
      <c r="K33" s="127"/>
      <c r="L33" s="16"/>
    </row>
    <row r="34" spans="1:12" s="17" customFormat="1" x14ac:dyDescent="0.25">
      <c r="A34" s="15"/>
      <c r="B34" s="13" t="s">
        <v>6</v>
      </c>
      <c r="C34" s="13" t="s">
        <v>3</v>
      </c>
      <c r="D34" s="13" t="s">
        <v>39</v>
      </c>
      <c r="E34" s="13" t="s">
        <v>108</v>
      </c>
      <c r="F34" s="13" t="s">
        <v>128</v>
      </c>
      <c r="G34" s="15" t="s">
        <v>8</v>
      </c>
      <c r="H34" s="25" t="s">
        <v>8</v>
      </c>
      <c r="I34" s="25"/>
      <c r="J34" s="15"/>
      <c r="K34" s="127"/>
      <c r="L34" s="16"/>
    </row>
    <row r="35" spans="1:12" s="17" customFormat="1" ht="27.75" customHeight="1" x14ac:dyDescent="0.25">
      <c r="A35" s="15"/>
      <c r="B35" s="13" t="s">
        <v>127</v>
      </c>
      <c r="C35" s="13" t="s">
        <v>3</v>
      </c>
      <c r="D35" s="13" t="s">
        <v>39</v>
      </c>
      <c r="E35" s="13" t="s">
        <v>108</v>
      </c>
      <c r="F35" s="13" t="s">
        <v>128</v>
      </c>
      <c r="G35" s="15" t="s">
        <v>8</v>
      </c>
      <c r="H35" s="15"/>
      <c r="I35" s="15"/>
      <c r="J35" s="15"/>
      <c r="K35" s="127"/>
      <c r="L35" s="16"/>
    </row>
    <row r="36" spans="1:12" s="17" customFormat="1" ht="27" customHeight="1" x14ac:dyDescent="0.25">
      <c r="A36" s="15"/>
      <c r="B36" s="13" t="s">
        <v>130</v>
      </c>
      <c r="C36" s="13" t="s">
        <v>3</v>
      </c>
      <c r="D36" s="13" t="s">
        <v>39</v>
      </c>
      <c r="E36" s="13" t="s">
        <v>108</v>
      </c>
      <c r="F36" s="13" t="s">
        <v>129</v>
      </c>
      <c r="G36" s="15" t="s">
        <v>8</v>
      </c>
      <c r="H36" s="15" t="s">
        <v>8</v>
      </c>
      <c r="I36" s="15"/>
      <c r="J36" s="15"/>
      <c r="K36" s="127"/>
      <c r="L36" s="16"/>
    </row>
    <row r="37" spans="1:12" s="17" customFormat="1" ht="28.5" customHeight="1" x14ac:dyDescent="0.25">
      <c r="A37" s="15"/>
      <c r="B37" s="13" t="s">
        <v>131</v>
      </c>
      <c r="C37" s="13" t="s">
        <v>3</v>
      </c>
      <c r="D37" s="13" t="s">
        <v>39</v>
      </c>
      <c r="E37" s="13" t="s">
        <v>108</v>
      </c>
      <c r="F37" s="13" t="s">
        <v>132</v>
      </c>
      <c r="G37" s="15" t="s">
        <v>8</v>
      </c>
      <c r="H37" s="15"/>
      <c r="I37" s="15"/>
      <c r="J37" s="15"/>
      <c r="K37" s="127"/>
      <c r="L37" s="16"/>
    </row>
    <row r="38" spans="1:12" s="17" customFormat="1" ht="28.5" customHeight="1" x14ac:dyDescent="0.25">
      <c r="A38" s="15"/>
      <c r="B38" s="13" t="s">
        <v>133</v>
      </c>
      <c r="C38" s="13" t="s">
        <v>3</v>
      </c>
      <c r="D38" s="13" t="s">
        <v>39</v>
      </c>
      <c r="E38" s="13" t="s">
        <v>140</v>
      </c>
      <c r="F38" s="13" t="s">
        <v>134</v>
      </c>
      <c r="G38" s="15" t="s">
        <v>8</v>
      </c>
      <c r="H38" s="15"/>
      <c r="I38" s="15"/>
      <c r="J38" s="15" t="s">
        <v>8</v>
      </c>
      <c r="K38" s="127"/>
      <c r="L38" s="16"/>
    </row>
    <row r="39" spans="1:12" s="17" customFormat="1" x14ac:dyDescent="0.25">
      <c r="A39" s="15"/>
      <c r="B39" s="13" t="s">
        <v>7</v>
      </c>
      <c r="C39" s="13" t="s">
        <v>3</v>
      </c>
      <c r="D39" s="13" t="s">
        <v>39</v>
      </c>
      <c r="E39" s="13" t="s">
        <v>83</v>
      </c>
      <c r="F39" s="5" t="s">
        <v>318</v>
      </c>
      <c r="G39" s="15"/>
      <c r="H39" s="15"/>
      <c r="I39" s="15"/>
      <c r="J39" s="15"/>
      <c r="K39" s="127"/>
      <c r="L39" s="16"/>
    </row>
    <row r="40" spans="1:12" s="17" customFormat="1" x14ac:dyDescent="0.25">
      <c r="A40" s="15"/>
      <c r="B40" s="13" t="s">
        <v>135</v>
      </c>
      <c r="C40" s="13" t="s">
        <v>3</v>
      </c>
      <c r="D40" s="13" t="s">
        <v>39</v>
      </c>
      <c r="E40" s="13" t="s">
        <v>108</v>
      </c>
      <c r="F40" s="13" t="s">
        <v>136</v>
      </c>
      <c r="G40" s="15" t="s">
        <v>8</v>
      </c>
      <c r="H40" s="15"/>
      <c r="I40" s="15"/>
      <c r="J40" s="15"/>
      <c r="K40" s="127"/>
      <c r="L40" s="16"/>
    </row>
    <row r="41" spans="1:12" s="21" customFormat="1" x14ac:dyDescent="0.25">
      <c r="A41" s="18"/>
      <c r="B41" s="19" t="s">
        <v>141</v>
      </c>
      <c r="C41" s="19" t="s">
        <v>3</v>
      </c>
      <c r="D41" s="19" t="s">
        <v>39</v>
      </c>
      <c r="E41" s="19" t="s">
        <v>97</v>
      </c>
      <c r="F41" s="19" t="s">
        <v>136</v>
      </c>
      <c r="G41" s="18" t="s">
        <v>8</v>
      </c>
      <c r="H41" s="4" t="s">
        <v>8</v>
      </c>
      <c r="I41" s="4" t="s">
        <v>8</v>
      </c>
      <c r="J41" s="18" t="s">
        <v>8</v>
      </c>
      <c r="K41" s="128"/>
      <c r="L41" s="20"/>
    </row>
    <row r="42" spans="1:12" s="21" customFormat="1" ht="28.5" customHeight="1" x14ac:dyDescent="0.25">
      <c r="A42" s="18"/>
      <c r="B42" s="19" t="s">
        <v>144</v>
      </c>
      <c r="C42" s="19" t="s">
        <v>3</v>
      </c>
      <c r="D42" s="19" t="s">
        <v>39</v>
      </c>
      <c r="E42" s="19" t="s">
        <v>145</v>
      </c>
      <c r="F42" s="19" t="s">
        <v>146</v>
      </c>
      <c r="G42" s="18"/>
      <c r="H42" s="18"/>
      <c r="I42" s="18"/>
      <c r="J42" s="18"/>
      <c r="K42" s="128"/>
      <c r="L42" s="20"/>
    </row>
    <row r="43" spans="1:12" s="21" customFormat="1" ht="45" x14ac:dyDescent="0.25">
      <c r="A43" s="18">
        <v>2</v>
      </c>
      <c r="B43" s="19" t="s">
        <v>147</v>
      </c>
      <c r="C43" s="19" t="s">
        <v>3</v>
      </c>
      <c r="D43" s="19" t="s">
        <v>39</v>
      </c>
      <c r="E43" s="19" t="s">
        <v>148</v>
      </c>
      <c r="F43" s="19" t="s">
        <v>458</v>
      </c>
      <c r="G43" s="18" t="s">
        <v>8</v>
      </c>
      <c r="H43" s="18"/>
      <c r="I43" s="18"/>
      <c r="J43" s="18" t="s">
        <v>8</v>
      </c>
      <c r="K43" s="128"/>
      <c r="L43" s="20"/>
    </row>
    <row r="44" spans="1:12" s="21" customFormat="1" x14ac:dyDescent="0.25">
      <c r="A44" s="18"/>
      <c r="B44" s="19" t="s">
        <v>142</v>
      </c>
      <c r="C44" s="19" t="s">
        <v>9</v>
      </c>
      <c r="D44" s="19" t="s">
        <v>40</v>
      </c>
      <c r="E44" s="19" t="s">
        <v>97</v>
      </c>
      <c r="F44" s="19" t="s">
        <v>143</v>
      </c>
      <c r="G44" s="18" t="s">
        <v>8</v>
      </c>
      <c r="H44" s="18" t="s">
        <v>8</v>
      </c>
      <c r="I44" s="18"/>
      <c r="J44" s="18" t="s">
        <v>8</v>
      </c>
      <c r="K44" s="128"/>
      <c r="L44" s="20"/>
    </row>
    <row r="45" spans="1:12" s="21" customFormat="1" ht="30" x14ac:dyDescent="0.25">
      <c r="A45" s="18">
        <v>1</v>
      </c>
      <c r="B45" s="19" t="s">
        <v>10</v>
      </c>
      <c r="C45" s="19" t="s">
        <v>9</v>
      </c>
      <c r="D45" s="19" t="s">
        <v>41</v>
      </c>
      <c r="E45" s="3" t="s">
        <v>194</v>
      </c>
      <c r="F45" s="3" t="s">
        <v>342</v>
      </c>
      <c r="G45" s="18" t="s">
        <v>8</v>
      </c>
      <c r="H45" s="18" t="s">
        <v>8</v>
      </c>
      <c r="I45" s="18"/>
      <c r="J45" s="18"/>
      <c r="K45" s="128"/>
      <c r="L45" s="20"/>
    </row>
    <row r="46" spans="1:12" s="21" customFormat="1" ht="30" x14ac:dyDescent="0.25">
      <c r="A46" s="18">
        <v>1</v>
      </c>
      <c r="B46" s="3" t="s">
        <v>319</v>
      </c>
      <c r="C46" s="19" t="s">
        <v>9</v>
      </c>
      <c r="D46" s="19" t="s">
        <v>41</v>
      </c>
      <c r="E46" s="3" t="s">
        <v>194</v>
      </c>
      <c r="F46" s="3" t="s">
        <v>342</v>
      </c>
      <c r="G46" s="18" t="s">
        <v>8</v>
      </c>
      <c r="H46" s="18" t="s">
        <v>8</v>
      </c>
      <c r="I46" s="18"/>
      <c r="J46" s="18"/>
      <c r="K46" s="128"/>
      <c r="L46" s="20"/>
    </row>
    <row r="47" spans="1:12" s="21" customFormat="1" ht="30" x14ac:dyDescent="0.25">
      <c r="A47" s="18">
        <v>1</v>
      </c>
      <c r="B47" s="3" t="s">
        <v>320</v>
      </c>
      <c r="C47" s="19" t="s">
        <v>9</v>
      </c>
      <c r="D47" s="19" t="s">
        <v>41</v>
      </c>
      <c r="E47" s="19" t="s">
        <v>149</v>
      </c>
      <c r="F47" s="3" t="s">
        <v>342</v>
      </c>
      <c r="G47" s="18" t="s">
        <v>8</v>
      </c>
      <c r="H47" s="18" t="s">
        <v>8</v>
      </c>
      <c r="I47" s="18"/>
      <c r="J47" s="18"/>
      <c r="K47" s="128"/>
      <c r="L47" s="20"/>
    </row>
    <row r="48" spans="1:12" s="21" customFormat="1" x14ac:dyDescent="0.25">
      <c r="A48" s="18"/>
      <c r="B48" s="19" t="s">
        <v>150</v>
      </c>
      <c r="C48" s="19" t="s">
        <v>9</v>
      </c>
      <c r="D48" s="19" t="s">
        <v>41</v>
      </c>
      <c r="E48" s="19" t="s">
        <v>83</v>
      </c>
      <c r="F48" s="3" t="s">
        <v>289</v>
      </c>
      <c r="G48" s="18" t="s">
        <v>8</v>
      </c>
      <c r="H48" s="18" t="s">
        <v>8</v>
      </c>
      <c r="I48" s="18"/>
      <c r="J48" s="18"/>
      <c r="K48" s="128"/>
      <c r="L48" s="20"/>
    </row>
    <row r="49" spans="1:12" s="21" customFormat="1" x14ac:dyDescent="0.25">
      <c r="A49" s="18"/>
      <c r="B49" s="19" t="s">
        <v>151</v>
      </c>
      <c r="C49" s="19" t="s">
        <v>9</v>
      </c>
      <c r="D49" s="19" t="s">
        <v>41</v>
      </c>
      <c r="E49" s="19" t="s">
        <v>78</v>
      </c>
      <c r="F49" s="19" t="s">
        <v>152</v>
      </c>
      <c r="G49" s="18" t="s">
        <v>8</v>
      </c>
      <c r="H49" s="18" t="s">
        <v>8</v>
      </c>
      <c r="I49" s="18"/>
      <c r="J49" s="18"/>
      <c r="K49" s="128"/>
      <c r="L49" s="20"/>
    </row>
    <row r="50" spans="1:12" s="21" customFormat="1" ht="30" x14ac:dyDescent="0.25">
      <c r="A50" s="18"/>
      <c r="B50" s="19" t="s">
        <v>153</v>
      </c>
      <c r="C50" s="19" t="s">
        <v>9</v>
      </c>
      <c r="D50" s="19" t="s">
        <v>57</v>
      </c>
      <c r="E50" s="19" t="s">
        <v>154</v>
      </c>
      <c r="F50" s="19" t="s">
        <v>177</v>
      </c>
      <c r="G50" s="18" t="s">
        <v>8</v>
      </c>
      <c r="H50" s="18" t="s">
        <v>8</v>
      </c>
      <c r="I50" s="18"/>
      <c r="J50" s="18"/>
      <c r="K50" s="128"/>
      <c r="L50" s="20"/>
    </row>
    <row r="51" spans="1:12" s="21" customFormat="1" x14ac:dyDescent="0.25">
      <c r="A51" s="22"/>
      <c r="B51" s="23" t="s">
        <v>155</v>
      </c>
      <c r="C51" s="23" t="s">
        <v>9</v>
      </c>
      <c r="D51" s="23" t="s">
        <v>40</v>
      </c>
      <c r="E51" s="23" t="s">
        <v>157</v>
      </c>
      <c r="F51" s="23" t="s">
        <v>178</v>
      </c>
      <c r="G51" s="22" t="s">
        <v>8</v>
      </c>
      <c r="H51" s="22" t="s">
        <v>8</v>
      </c>
      <c r="I51" s="22"/>
      <c r="J51" s="22"/>
      <c r="K51" s="129"/>
      <c r="L51" s="24"/>
    </row>
    <row r="52" spans="1:12" s="21" customFormat="1" x14ac:dyDescent="0.25">
      <c r="A52" s="22"/>
      <c r="B52" s="23" t="s">
        <v>156</v>
      </c>
      <c r="C52" s="23" t="s">
        <v>9</v>
      </c>
      <c r="D52" s="23" t="s">
        <v>41</v>
      </c>
      <c r="E52" s="23" t="s">
        <v>97</v>
      </c>
      <c r="F52" s="23" t="s">
        <v>158</v>
      </c>
      <c r="G52" s="22" t="s">
        <v>8</v>
      </c>
      <c r="H52" s="22"/>
      <c r="I52" s="22"/>
      <c r="J52" s="22"/>
      <c r="K52" s="129"/>
      <c r="L52" s="24"/>
    </row>
    <row r="53" spans="1:12" s="21" customFormat="1" ht="30" customHeight="1" x14ac:dyDescent="0.25">
      <c r="A53" s="18">
        <v>1</v>
      </c>
      <c r="B53" s="19" t="s">
        <v>159</v>
      </c>
      <c r="C53" s="19" t="s">
        <v>11</v>
      </c>
      <c r="D53" s="19" t="s">
        <v>42</v>
      </c>
      <c r="E53" s="19" t="s">
        <v>161</v>
      </c>
      <c r="F53" s="3" t="s">
        <v>343</v>
      </c>
      <c r="G53" s="18" t="s">
        <v>8</v>
      </c>
      <c r="H53" s="18" t="s">
        <v>8</v>
      </c>
      <c r="I53" s="18"/>
      <c r="J53" s="18" t="s">
        <v>8</v>
      </c>
      <c r="K53" s="128"/>
      <c r="L53" s="20" t="s">
        <v>55</v>
      </c>
    </row>
    <row r="54" spans="1:12" s="21" customFormat="1" ht="72" customHeight="1" x14ac:dyDescent="0.25">
      <c r="A54" s="18">
        <v>1</v>
      </c>
      <c r="B54" s="19" t="s">
        <v>160</v>
      </c>
      <c r="C54" s="19" t="s">
        <v>11</v>
      </c>
      <c r="D54" s="19" t="s">
        <v>42</v>
      </c>
      <c r="E54" s="19" t="s">
        <v>162</v>
      </c>
      <c r="F54" s="3" t="s">
        <v>344</v>
      </c>
      <c r="G54" s="18" t="s">
        <v>8</v>
      </c>
      <c r="H54" s="18" t="s">
        <v>8</v>
      </c>
      <c r="I54" s="18"/>
      <c r="J54" s="18"/>
      <c r="K54" s="128"/>
      <c r="L54" s="20" t="s">
        <v>55</v>
      </c>
    </row>
    <row r="55" spans="1:12" s="21" customFormat="1" ht="45" x14ac:dyDescent="0.25">
      <c r="A55" s="18">
        <v>2</v>
      </c>
      <c r="B55" s="19" t="s">
        <v>163</v>
      </c>
      <c r="C55" s="19" t="s">
        <v>11</v>
      </c>
      <c r="D55" s="19" t="s">
        <v>42</v>
      </c>
      <c r="E55" s="19" t="s">
        <v>164</v>
      </c>
      <c r="F55" s="3" t="s">
        <v>379</v>
      </c>
      <c r="G55" s="18" t="s">
        <v>8</v>
      </c>
      <c r="H55" s="18" t="s">
        <v>8</v>
      </c>
      <c r="I55" s="4" t="s">
        <v>8</v>
      </c>
      <c r="J55" s="18"/>
      <c r="K55" s="128"/>
      <c r="L55" s="20" t="s">
        <v>55</v>
      </c>
    </row>
    <row r="56" spans="1:12" s="21" customFormat="1" ht="45" x14ac:dyDescent="0.25">
      <c r="A56" s="18">
        <v>1</v>
      </c>
      <c r="B56" s="19" t="s">
        <v>165</v>
      </c>
      <c r="C56" s="19" t="s">
        <v>11</v>
      </c>
      <c r="D56" s="19" t="s">
        <v>42</v>
      </c>
      <c r="E56" s="19" t="s">
        <v>164</v>
      </c>
      <c r="F56" s="19" t="s">
        <v>166</v>
      </c>
      <c r="G56" s="18" t="s">
        <v>8</v>
      </c>
      <c r="H56" s="18" t="s">
        <v>8</v>
      </c>
      <c r="I56" s="18"/>
      <c r="J56" s="18" t="s">
        <v>8</v>
      </c>
      <c r="K56" s="128"/>
      <c r="L56" s="20" t="s">
        <v>55</v>
      </c>
    </row>
    <row r="57" spans="1:12" s="21" customFormat="1" ht="45" x14ac:dyDescent="0.25">
      <c r="A57" s="18">
        <v>2</v>
      </c>
      <c r="B57" s="19" t="s">
        <v>167</v>
      </c>
      <c r="C57" s="19" t="s">
        <v>11</v>
      </c>
      <c r="D57" s="19" t="s">
        <v>42</v>
      </c>
      <c r="E57" s="19" t="s">
        <v>179</v>
      </c>
      <c r="F57" s="19" t="s">
        <v>395</v>
      </c>
      <c r="G57" s="18" t="s">
        <v>8</v>
      </c>
      <c r="H57" s="18" t="s">
        <v>8</v>
      </c>
      <c r="I57" s="18"/>
      <c r="J57" s="18"/>
      <c r="K57" s="128"/>
      <c r="L57" s="20" t="s">
        <v>55</v>
      </c>
    </row>
    <row r="58" spans="1:12" s="21" customFormat="1" ht="60" x14ac:dyDescent="0.25">
      <c r="A58" s="18">
        <v>2</v>
      </c>
      <c r="B58" s="19" t="s">
        <v>168</v>
      </c>
      <c r="C58" s="19" t="s">
        <v>11</v>
      </c>
      <c r="D58" s="3" t="s">
        <v>382</v>
      </c>
      <c r="E58" s="19" t="s">
        <v>162</v>
      </c>
      <c r="F58" s="3" t="s">
        <v>378</v>
      </c>
      <c r="G58" s="18" t="s">
        <v>8</v>
      </c>
      <c r="H58" s="18" t="s">
        <v>8</v>
      </c>
      <c r="I58" s="4" t="s">
        <v>8</v>
      </c>
      <c r="J58" s="18"/>
      <c r="K58" s="128"/>
      <c r="L58" s="20" t="s">
        <v>55</v>
      </c>
    </row>
    <row r="59" spans="1:12" s="21" customFormat="1" ht="45" x14ac:dyDescent="0.25">
      <c r="A59" s="18">
        <v>1</v>
      </c>
      <c r="B59" s="19" t="s">
        <v>169</v>
      </c>
      <c r="C59" s="19" t="s">
        <v>11</v>
      </c>
      <c r="D59" s="19" t="s">
        <v>42</v>
      </c>
      <c r="E59" s="19" t="s">
        <v>164</v>
      </c>
      <c r="F59" s="3" t="s">
        <v>321</v>
      </c>
      <c r="G59" s="18" t="s">
        <v>8</v>
      </c>
      <c r="H59" s="18" t="s">
        <v>8</v>
      </c>
      <c r="I59" s="18"/>
      <c r="J59" s="18" t="s">
        <v>8</v>
      </c>
      <c r="K59" s="128"/>
      <c r="L59" s="20" t="s">
        <v>55</v>
      </c>
    </row>
    <row r="60" spans="1:12" s="21" customFormat="1" ht="45" x14ac:dyDescent="0.25">
      <c r="A60" s="18">
        <v>1</v>
      </c>
      <c r="B60" s="19" t="s">
        <v>171</v>
      </c>
      <c r="C60" s="19" t="s">
        <v>11</v>
      </c>
      <c r="D60" s="19" t="s">
        <v>42</v>
      </c>
      <c r="E60" s="19" t="s">
        <v>170</v>
      </c>
      <c r="F60" s="19" t="s">
        <v>172</v>
      </c>
      <c r="G60" s="18" t="s">
        <v>8</v>
      </c>
      <c r="H60" s="18" t="s">
        <v>8</v>
      </c>
      <c r="I60" s="18"/>
      <c r="J60" s="18" t="s">
        <v>8</v>
      </c>
      <c r="K60" s="128"/>
      <c r="L60" s="20" t="s">
        <v>55</v>
      </c>
    </row>
    <row r="61" spans="1:12" s="21" customFormat="1" ht="45" x14ac:dyDescent="0.25">
      <c r="A61" s="18">
        <v>2</v>
      </c>
      <c r="B61" s="19" t="s">
        <v>173</v>
      </c>
      <c r="C61" s="19" t="s">
        <v>11</v>
      </c>
      <c r="D61" s="19" t="s">
        <v>42</v>
      </c>
      <c r="E61" s="19" t="s">
        <v>174</v>
      </c>
      <c r="F61" s="19" t="s">
        <v>175</v>
      </c>
      <c r="G61" s="18" t="s">
        <v>8</v>
      </c>
      <c r="H61" s="18" t="s">
        <v>8</v>
      </c>
      <c r="I61" s="18"/>
      <c r="J61" s="18"/>
      <c r="K61" s="128"/>
      <c r="L61" s="20" t="s">
        <v>55</v>
      </c>
    </row>
    <row r="62" spans="1:12" s="21" customFormat="1" ht="43.5" customHeight="1" x14ac:dyDescent="0.25">
      <c r="A62" s="18">
        <v>1</v>
      </c>
      <c r="B62" s="19" t="s">
        <v>12</v>
      </c>
      <c r="C62" s="19" t="s">
        <v>11</v>
      </c>
      <c r="D62" s="19" t="s">
        <v>42</v>
      </c>
      <c r="E62" s="67" t="s">
        <v>195</v>
      </c>
      <c r="F62" s="68"/>
      <c r="G62" s="18" t="s">
        <v>8</v>
      </c>
      <c r="H62" s="18" t="s">
        <v>8</v>
      </c>
      <c r="I62" s="18"/>
      <c r="J62" s="18" t="s">
        <v>8</v>
      </c>
      <c r="K62" s="128"/>
      <c r="L62" s="20" t="s">
        <v>55</v>
      </c>
    </row>
    <row r="63" spans="1:12" s="21" customFormat="1" ht="30" x14ac:dyDescent="0.25">
      <c r="A63" s="18">
        <v>1</v>
      </c>
      <c r="B63" s="19" t="s">
        <v>197</v>
      </c>
      <c r="C63" s="19" t="s">
        <v>13</v>
      </c>
      <c r="D63" s="19" t="s">
        <v>43</v>
      </c>
      <c r="E63" s="19" t="s">
        <v>196</v>
      </c>
      <c r="F63" s="3" t="s">
        <v>405</v>
      </c>
      <c r="G63" s="18"/>
      <c r="H63" s="18"/>
      <c r="I63" s="4" t="s">
        <v>8</v>
      </c>
      <c r="J63" s="18"/>
      <c r="K63" s="128"/>
      <c r="L63" s="20"/>
    </row>
    <row r="64" spans="1:12" s="21" customFormat="1" ht="30" x14ac:dyDescent="0.25">
      <c r="A64" s="18">
        <v>1</v>
      </c>
      <c r="B64" s="19" t="s">
        <v>198</v>
      </c>
      <c r="C64" s="19" t="s">
        <v>13</v>
      </c>
      <c r="D64" s="19" t="s">
        <v>43</v>
      </c>
      <c r="E64" s="19" t="s">
        <v>200</v>
      </c>
      <c r="F64" s="3" t="s">
        <v>406</v>
      </c>
      <c r="G64" s="18" t="s">
        <v>8</v>
      </c>
      <c r="H64" s="18"/>
      <c r="I64" s="18"/>
      <c r="J64" s="18"/>
      <c r="K64" s="128"/>
      <c r="L64" s="20"/>
    </row>
    <row r="65" spans="1:12" s="21" customFormat="1" ht="45" x14ac:dyDescent="0.25">
      <c r="A65" s="18"/>
      <c r="B65" s="19" t="s">
        <v>199</v>
      </c>
      <c r="C65" s="19" t="s">
        <v>13</v>
      </c>
      <c r="D65" s="19" t="s">
        <v>43</v>
      </c>
      <c r="E65" s="19" t="s">
        <v>201</v>
      </c>
      <c r="F65" s="3" t="s">
        <v>407</v>
      </c>
      <c r="G65" s="18"/>
      <c r="H65" s="18"/>
      <c r="I65" s="4" t="s">
        <v>8</v>
      </c>
      <c r="J65" s="18"/>
      <c r="K65" s="128"/>
      <c r="L65" s="20"/>
    </row>
    <row r="66" spans="1:12" s="21" customFormat="1" ht="30" x14ac:dyDescent="0.25">
      <c r="A66" s="18"/>
      <c r="B66" s="19" t="s">
        <v>202</v>
      </c>
      <c r="C66" s="19" t="s">
        <v>13</v>
      </c>
      <c r="D66" s="19" t="s">
        <v>43</v>
      </c>
      <c r="E66" s="19" t="s">
        <v>196</v>
      </c>
      <c r="F66" s="3" t="s">
        <v>408</v>
      </c>
      <c r="G66" s="18" t="s">
        <v>8</v>
      </c>
      <c r="H66" s="18"/>
      <c r="I66" s="18"/>
      <c r="J66" s="18"/>
      <c r="K66" s="128"/>
      <c r="L66" s="20"/>
    </row>
    <row r="67" spans="1:12" s="21" customFormat="1" ht="30" x14ac:dyDescent="0.25">
      <c r="A67" s="18"/>
      <c r="B67" s="19" t="s">
        <v>15</v>
      </c>
      <c r="C67" s="19" t="s">
        <v>14</v>
      </c>
      <c r="D67" s="19" t="s">
        <v>58</v>
      </c>
      <c r="E67" s="19" t="s">
        <v>200</v>
      </c>
      <c r="F67" s="19" t="s">
        <v>212</v>
      </c>
      <c r="G67" s="18"/>
      <c r="H67" s="18"/>
      <c r="I67" s="18"/>
      <c r="J67" s="18"/>
      <c r="K67" s="128"/>
      <c r="L67" s="20"/>
    </row>
    <row r="68" spans="1:12" s="21" customFormat="1" ht="38.450000000000003" customHeight="1" x14ac:dyDescent="0.25">
      <c r="A68" s="18"/>
      <c r="B68" s="19" t="s">
        <v>16</v>
      </c>
      <c r="C68" s="19" t="s">
        <v>14</v>
      </c>
      <c r="D68" s="19" t="s">
        <v>58</v>
      </c>
      <c r="E68" s="19" t="s">
        <v>200</v>
      </c>
      <c r="F68" s="3" t="s">
        <v>345</v>
      </c>
      <c r="G68" s="18"/>
      <c r="H68" s="18"/>
      <c r="I68" s="18"/>
      <c r="J68" s="18"/>
      <c r="K68" s="128"/>
      <c r="L68" s="20"/>
    </row>
    <row r="69" spans="1:12" s="21" customFormat="1" ht="38.1" customHeight="1" x14ac:dyDescent="0.25">
      <c r="A69" s="18"/>
      <c r="B69" s="19" t="s">
        <v>17</v>
      </c>
      <c r="C69" s="19" t="s">
        <v>14</v>
      </c>
      <c r="D69" s="19" t="s">
        <v>58</v>
      </c>
      <c r="E69" s="19" t="s">
        <v>200</v>
      </c>
      <c r="F69" s="3" t="s">
        <v>346</v>
      </c>
      <c r="G69" s="18"/>
      <c r="H69" s="18"/>
      <c r="I69" s="18"/>
      <c r="J69" s="18"/>
      <c r="K69" s="128"/>
      <c r="L69" s="20"/>
    </row>
    <row r="70" spans="1:12" s="21" customFormat="1" ht="36" customHeight="1" x14ac:dyDescent="0.25">
      <c r="A70" s="18"/>
      <c r="B70" s="19" t="s">
        <v>18</v>
      </c>
      <c r="C70" s="19" t="s">
        <v>14</v>
      </c>
      <c r="D70" s="19" t="s">
        <v>58</v>
      </c>
      <c r="E70" s="19" t="s">
        <v>200</v>
      </c>
      <c r="F70" s="3" t="s">
        <v>347</v>
      </c>
      <c r="G70" s="18"/>
      <c r="H70" s="18"/>
      <c r="I70" s="18"/>
      <c r="J70" s="18"/>
      <c r="K70" s="128"/>
      <c r="L70" s="20"/>
    </row>
    <row r="71" spans="1:12" s="21" customFormat="1" ht="30" x14ac:dyDescent="0.25">
      <c r="A71" s="18"/>
      <c r="B71" s="19" t="s">
        <v>19</v>
      </c>
      <c r="C71" s="19" t="s">
        <v>14</v>
      </c>
      <c r="D71" s="19" t="s">
        <v>58</v>
      </c>
      <c r="E71" s="19" t="s">
        <v>196</v>
      </c>
      <c r="F71" s="3" t="s">
        <v>348</v>
      </c>
      <c r="G71" s="18"/>
      <c r="H71" s="18"/>
      <c r="I71" s="18"/>
      <c r="J71" s="18"/>
      <c r="K71" s="128"/>
      <c r="L71" s="20"/>
    </row>
    <row r="72" spans="1:12" s="21" customFormat="1" ht="39" customHeight="1" x14ac:dyDescent="0.25">
      <c r="A72" s="18"/>
      <c r="B72" s="19" t="s">
        <v>20</v>
      </c>
      <c r="C72" s="19" t="s">
        <v>14</v>
      </c>
      <c r="D72" s="19" t="s">
        <v>58</v>
      </c>
      <c r="E72" s="19" t="s">
        <v>196</v>
      </c>
      <c r="F72" s="3" t="s">
        <v>349</v>
      </c>
      <c r="G72" s="18"/>
      <c r="H72" s="18"/>
      <c r="I72" s="18"/>
      <c r="J72" s="18"/>
      <c r="K72" s="128"/>
      <c r="L72" s="20"/>
    </row>
    <row r="73" spans="1:12" s="21" customFormat="1" ht="45" x14ac:dyDescent="0.25">
      <c r="A73" s="18"/>
      <c r="B73" s="19" t="s">
        <v>215</v>
      </c>
      <c r="C73" s="19" t="s">
        <v>14</v>
      </c>
      <c r="D73" s="19" t="s">
        <v>58</v>
      </c>
      <c r="E73" s="19" t="s">
        <v>196</v>
      </c>
      <c r="F73" s="19" t="s">
        <v>213</v>
      </c>
      <c r="G73" s="18"/>
      <c r="H73" s="18" t="s">
        <v>423</v>
      </c>
      <c r="I73" s="18"/>
      <c r="J73" s="18"/>
      <c r="K73" s="128"/>
      <c r="L73" s="20"/>
    </row>
    <row r="74" spans="1:12" s="138" customFormat="1" ht="409.35" customHeight="1" x14ac:dyDescent="0.25">
      <c r="A74" s="136">
        <v>2</v>
      </c>
      <c r="B74" s="137" t="s">
        <v>454</v>
      </c>
      <c r="C74" s="137" t="s">
        <v>21</v>
      </c>
      <c r="D74" s="137" t="s">
        <v>452</v>
      </c>
      <c r="E74" s="137" t="s">
        <v>453</v>
      </c>
      <c r="F74" s="137" t="s">
        <v>475</v>
      </c>
      <c r="G74" s="136"/>
      <c r="H74" s="136" t="s">
        <v>8</v>
      </c>
      <c r="I74" s="139"/>
      <c r="J74" s="139"/>
      <c r="K74" s="137" t="s">
        <v>477</v>
      </c>
      <c r="L74" s="135" t="s">
        <v>476</v>
      </c>
    </row>
    <row r="75" spans="1:12" s="21" customFormat="1" ht="30" x14ac:dyDescent="0.25">
      <c r="A75" s="18"/>
      <c r="B75" s="19" t="s">
        <v>203</v>
      </c>
      <c r="C75" s="19" t="s">
        <v>216</v>
      </c>
      <c r="D75" s="19" t="s">
        <v>58</v>
      </c>
      <c r="E75" s="19" t="s">
        <v>196</v>
      </c>
      <c r="F75" s="19" t="s">
        <v>205</v>
      </c>
      <c r="G75" s="18"/>
      <c r="H75" s="18" t="s">
        <v>423</v>
      </c>
      <c r="I75" s="18"/>
      <c r="J75" s="18"/>
      <c r="K75" s="128"/>
      <c r="L75" s="20"/>
    </row>
    <row r="76" spans="1:12" s="21" customFormat="1" ht="30" x14ac:dyDescent="0.25">
      <c r="A76" s="18"/>
      <c r="B76" s="19" t="s">
        <v>204</v>
      </c>
      <c r="C76" s="19" t="s">
        <v>216</v>
      </c>
      <c r="D76" s="19" t="s">
        <v>58</v>
      </c>
      <c r="E76" s="19" t="s">
        <v>206</v>
      </c>
      <c r="F76" s="3" t="s">
        <v>350</v>
      </c>
      <c r="G76" s="18"/>
      <c r="H76" s="18" t="s">
        <v>423</v>
      </c>
      <c r="I76" s="18"/>
      <c r="J76" s="18"/>
      <c r="K76" s="128"/>
      <c r="L76" s="20"/>
    </row>
    <row r="77" spans="1:12" s="21" customFormat="1" ht="409.5" x14ac:dyDescent="0.25">
      <c r="A77" s="136">
        <v>2</v>
      </c>
      <c r="B77" s="159" t="s">
        <v>464</v>
      </c>
      <c r="C77" s="159" t="s">
        <v>460</v>
      </c>
      <c r="D77" s="162" t="s">
        <v>461</v>
      </c>
      <c r="E77" s="162" t="s">
        <v>462</v>
      </c>
      <c r="F77" s="163" t="s">
        <v>463</v>
      </c>
      <c r="G77" s="136" t="s">
        <v>8</v>
      </c>
      <c r="H77" s="18"/>
      <c r="I77" s="18"/>
      <c r="J77" s="18"/>
      <c r="K77" s="128"/>
      <c r="L77" s="20"/>
    </row>
    <row r="78" spans="1:12" ht="28.5" customHeight="1" x14ac:dyDescent="0.25">
      <c r="A78" s="4">
        <v>1</v>
      </c>
      <c r="B78" s="3" t="s">
        <v>210</v>
      </c>
      <c r="C78" s="3" t="s">
        <v>21</v>
      </c>
      <c r="D78" s="3" t="s">
        <v>207</v>
      </c>
      <c r="E78" s="3" t="s">
        <v>208</v>
      </c>
      <c r="F78" s="3" t="s">
        <v>209</v>
      </c>
      <c r="G78" s="4" t="s">
        <v>8</v>
      </c>
      <c r="H78" s="4"/>
      <c r="I78" s="4"/>
      <c r="J78" s="4"/>
      <c r="K78" s="85"/>
      <c r="L78" s="6" t="s">
        <v>54</v>
      </c>
    </row>
    <row r="79" spans="1:12" ht="45" x14ac:dyDescent="0.25">
      <c r="A79" s="4">
        <v>2</v>
      </c>
      <c r="B79" s="3" t="s">
        <v>211</v>
      </c>
      <c r="C79" s="3" t="s">
        <v>21</v>
      </c>
      <c r="D79" s="3" t="s">
        <v>59</v>
      </c>
      <c r="E79" s="3" t="s">
        <v>233</v>
      </c>
      <c r="F79" s="3" t="s">
        <v>214</v>
      </c>
      <c r="G79" s="4" t="s">
        <v>8</v>
      </c>
      <c r="H79" s="4" t="s">
        <v>8</v>
      </c>
      <c r="I79" s="4" t="s">
        <v>8</v>
      </c>
      <c r="J79" s="4"/>
      <c r="K79" s="85"/>
      <c r="L79" s="6" t="s">
        <v>54</v>
      </c>
    </row>
    <row r="80" spans="1:12" s="21" customFormat="1" ht="45" x14ac:dyDescent="0.25">
      <c r="A80" s="18"/>
      <c r="B80" s="19" t="s">
        <v>217</v>
      </c>
      <c r="C80" s="19" t="s">
        <v>21</v>
      </c>
      <c r="D80" s="19" t="s">
        <v>59</v>
      </c>
      <c r="E80" s="19" t="s">
        <v>196</v>
      </c>
      <c r="F80" s="19" t="s">
        <v>218</v>
      </c>
      <c r="G80" s="18"/>
      <c r="H80" s="18" t="s">
        <v>8</v>
      </c>
      <c r="I80" s="18" t="s">
        <v>8</v>
      </c>
      <c r="J80" s="18"/>
      <c r="K80" s="128"/>
      <c r="L80" s="20" t="s">
        <v>54</v>
      </c>
    </row>
    <row r="81" spans="1:12" s="21" customFormat="1" ht="45" x14ac:dyDescent="0.25">
      <c r="A81" s="18"/>
      <c r="B81" s="19" t="s">
        <v>219</v>
      </c>
      <c r="C81" s="19" t="s">
        <v>21</v>
      </c>
      <c r="D81" s="19" t="s">
        <v>59</v>
      </c>
      <c r="E81" s="19"/>
      <c r="F81" s="19" t="s">
        <v>220</v>
      </c>
      <c r="G81" s="18"/>
      <c r="H81" s="18" t="s">
        <v>8</v>
      </c>
      <c r="I81" s="18" t="s">
        <v>8</v>
      </c>
      <c r="J81" s="18"/>
      <c r="K81" s="128"/>
      <c r="L81" s="20" t="s">
        <v>54</v>
      </c>
    </row>
    <row r="82" spans="1:12" s="21" customFormat="1" ht="45" x14ac:dyDescent="0.25">
      <c r="A82" s="18"/>
      <c r="B82" s="19" t="s">
        <v>221</v>
      </c>
      <c r="C82" s="19" t="s">
        <v>21</v>
      </c>
      <c r="D82" s="19" t="s">
        <v>59</v>
      </c>
      <c r="E82" s="19"/>
      <c r="F82" s="19" t="s">
        <v>222</v>
      </c>
      <c r="G82" s="18"/>
      <c r="H82" s="18" t="s">
        <v>8</v>
      </c>
      <c r="I82" s="18" t="s">
        <v>8</v>
      </c>
      <c r="J82" s="18"/>
      <c r="K82" s="128"/>
      <c r="L82" s="20" t="s">
        <v>54</v>
      </c>
    </row>
    <row r="83" spans="1:12" s="21" customFormat="1" ht="45" x14ac:dyDescent="0.25">
      <c r="A83" s="18"/>
      <c r="B83" s="19" t="s">
        <v>224</v>
      </c>
      <c r="C83" s="19" t="s">
        <v>21</v>
      </c>
      <c r="D83" s="19" t="s">
        <v>59</v>
      </c>
      <c r="E83" s="19"/>
      <c r="F83" s="19" t="s">
        <v>223</v>
      </c>
      <c r="G83" s="18"/>
      <c r="H83" s="18" t="s">
        <v>8</v>
      </c>
      <c r="I83" s="18" t="s">
        <v>8</v>
      </c>
      <c r="J83" s="18"/>
      <c r="K83" s="128"/>
      <c r="L83" s="20" t="s">
        <v>54</v>
      </c>
    </row>
    <row r="84" spans="1:12" s="21" customFormat="1" ht="30" x14ac:dyDescent="0.25">
      <c r="A84" s="18"/>
      <c r="B84" s="19" t="s">
        <v>225</v>
      </c>
      <c r="C84" s="5" t="s">
        <v>324</v>
      </c>
      <c r="D84" s="13" t="s">
        <v>38</v>
      </c>
      <c r="E84" s="13" t="s">
        <v>226</v>
      </c>
      <c r="F84" s="19" t="s">
        <v>227</v>
      </c>
      <c r="G84" s="18" t="s">
        <v>8</v>
      </c>
      <c r="H84" s="18"/>
      <c r="I84" s="18"/>
      <c r="J84" s="18"/>
      <c r="K84" s="128"/>
      <c r="L84" s="20"/>
    </row>
    <row r="85" spans="1:12" s="21" customFormat="1" ht="60" customHeight="1" x14ac:dyDescent="0.25">
      <c r="A85" s="18"/>
      <c r="B85" s="19" t="s">
        <v>228</v>
      </c>
      <c r="C85" s="3" t="s">
        <v>325</v>
      </c>
      <c r="D85" s="19" t="s">
        <v>60</v>
      </c>
      <c r="E85" s="19" t="s">
        <v>88</v>
      </c>
      <c r="F85" s="3" t="s">
        <v>371</v>
      </c>
      <c r="G85" s="18"/>
      <c r="H85" s="18"/>
      <c r="I85" s="4" t="s">
        <v>8</v>
      </c>
      <c r="J85" s="18"/>
      <c r="K85" s="128"/>
      <c r="L85" s="20"/>
    </row>
    <row r="86" spans="1:12" s="21" customFormat="1" ht="42" customHeight="1" x14ac:dyDescent="0.25">
      <c r="A86" s="18"/>
      <c r="B86" s="19" t="s">
        <v>49</v>
      </c>
      <c r="C86" s="3" t="s">
        <v>326</v>
      </c>
      <c r="D86" s="19" t="s">
        <v>229</v>
      </c>
      <c r="E86" s="19"/>
      <c r="F86" s="3" t="s">
        <v>322</v>
      </c>
      <c r="G86" s="18"/>
      <c r="H86" s="18"/>
      <c r="I86" s="18"/>
      <c r="J86" s="18"/>
      <c r="K86" s="128"/>
      <c r="L86" s="20"/>
    </row>
    <row r="87" spans="1:12" s="21" customFormat="1" ht="28.5" customHeight="1" x14ac:dyDescent="0.25">
      <c r="A87" s="18"/>
      <c r="B87" s="19" t="s">
        <v>230</v>
      </c>
      <c r="C87" s="3" t="s">
        <v>327</v>
      </c>
      <c r="D87" s="19" t="s">
        <v>61</v>
      </c>
      <c r="E87" s="19"/>
      <c r="F87" s="19" t="s">
        <v>252</v>
      </c>
      <c r="G87" s="18"/>
      <c r="H87" s="18" t="s">
        <v>8</v>
      </c>
      <c r="I87" s="18"/>
      <c r="J87" s="18"/>
      <c r="K87" s="128"/>
      <c r="L87" s="20" t="s">
        <v>56</v>
      </c>
    </row>
    <row r="88" spans="1:12" s="21" customFormat="1" ht="30" x14ac:dyDescent="0.25">
      <c r="A88" s="18">
        <v>1</v>
      </c>
      <c r="B88" s="19" t="s">
        <v>231</v>
      </c>
      <c r="C88" s="3" t="s">
        <v>328</v>
      </c>
      <c r="D88" s="19" t="s">
        <v>62</v>
      </c>
      <c r="E88" s="19" t="s">
        <v>232</v>
      </c>
      <c r="F88" s="3" t="s">
        <v>351</v>
      </c>
      <c r="G88" s="18" t="s">
        <v>8</v>
      </c>
      <c r="H88" s="18"/>
      <c r="I88" s="18"/>
      <c r="J88" s="18"/>
      <c r="K88" s="128"/>
      <c r="L88" s="20"/>
    </row>
    <row r="89" spans="1:12" s="21" customFormat="1" ht="60.6" customHeight="1" x14ac:dyDescent="0.25">
      <c r="A89" s="18">
        <v>1</v>
      </c>
      <c r="B89" s="19" t="s">
        <v>234</v>
      </c>
      <c r="C89" s="3" t="s">
        <v>329</v>
      </c>
      <c r="D89" s="19" t="s">
        <v>63</v>
      </c>
      <c r="E89" s="19"/>
      <c r="F89" s="3" t="s">
        <v>380</v>
      </c>
      <c r="G89" s="18"/>
      <c r="H89" s="18"/>
      <c r="I89" s="4" t="s">
        <v>8</v>
      </c>
      <c r="J89" s="18"/>
      <c r="K89" s="128"/>
      <c r="L89" s="20" t="s">
        <v>246</v>
      </c>
    </row>
    <row r="90" spans="1:12" s="21" customFormat="1" ht="28.5" customHeight="1" x14ac:dyDescent="0.25">
      <c r="A90" s="18"/>
      <c r="B90" s="19" t="s">
        <v>22</v>
      </c>
      <c r="C90" s="3" t="s">
        <v>330</v>
      </c>
      <c r="D90" s="19" t="s">
        <v>64</v>
      </c>
      <c r="E90" s="19" t="s">
        <v>83</v>
      </c>
      <c r="F90" s="19" t="s">
        <v>235</v>
      </c>
      <c r="G90" s="18" t="s">
        <v>8</v>
      </c>
      <c r="H90" s="18"/>
      <c r="I90" s="18"/>
      <c r="J90" s="18"/>
      <c r="K90" s="128"/>
      <c r="L90" s="20"/>
    </row>
    <row r="91" spans="1:12" s="21" customFormat="1" ht="60" x14ac:dyDescent="0.25">
      <c r="A91" s="18">
        <v>1</v>
      </c>
      <c r="B91" s="19" t="s">
        <v>23</v>
      </c>
      <c r="C91" s="3" t="s">
        <v>331</v>
      </c>
      <c r="D91" s="19" t="s">
        <v>44</v>
      </c>
      <c r="E91" s="19" t="s">
        <v>206</v>
      </c>
      <c r="F91" s="19" t="s">
        <v>253</v>
      </c>
      <c r="G91" s="18" t="s">
        <v>8</v>
      </c>
      <c r="H91" s="18" t="s">
        <v>8</v>
      </c>
      <c r="I91" s="18"/>
      <c r="J91" s="18"/>
      <c r="K91" s="128"/>
      <c r="L91" s="20" t="s">
        <v>53</v>
      </c>
    </row>
    <row r="92" spans="1:12" s="21" customFormat="1" ht="43.5" customHeight="1" x14ac:dyDescent="0.25">
      <c r="A92" s="18"/>
      <c r="B92" s="19" t="s">
        <v>24</v>
      </c>
      <c r="C92" s="3" t="s">
        <v>9</v>
      </c>
      <c r="D92" s="19" t="s">
        <v>247</v>
      </c>
      <c r="E92" s="19"/>
      <c r="F92" s="19" t="s">
        <v>236</v>
      </c>
      <c r="G92" s="18"/>
      <c r="H92" s="18" t="s">
        <v>8</v>
      </c>
      <c r="I92" s="18"/>
      <c r="J92" s="18"/>
      <c r="K92" s="128"/>
      <c r="L92" s="20" t="s">
        <v>248</v>
      </c>
    </row>
    <row r="93" spans="1:12" s="21" customFormat="1" ht="42" customHeight="1" x14ac:dyDescent="0.25">
      <c r="A93" s="18"/>
      <c r="B93" s="19" t="s">
        <v>237</v>
      </c>
      <c r="C93" s="3" t="s">
        <v>332</v>
      </c>
      <c r="D93" s="19" t="s">
        <v>65</v>
      </c>
      <c r="E93" s="19"/>
      <c r="F93" s="3" t="s">
        <v>323</v>
      </c>
      <c r="G93" s="18" t="s">
        <v>8</v>
      </c>
      <c r="H93" s="18"/>
      <c r="I93" s="18"/>
      <c r="J93" s="18"/>
      <c r="K93" s="128"/>
      <c r="L93" s="20" t="s">
        <v>51</v>
      </c>
    </row>
    <row r="94" spans="1:12" s="21" customFormat="1" ht="27" customHeight="1" x14ac:dyDescent="0.25">
      <c r="A94" s="18"/>
      <c r="B94" s="19" t="s">
        <v>238</v>
      </c>
      <c r="C94" s="3" t="s">
        <v>333</v>
      </c>
      <c r="D94" s="19" t="s">
        <v>45</v>
      </c>
      <c r="E94" s="19" t="s">
        <v>239</v>
      </c>
      <c r="F94" s="19" t="s">
        <v>254</v>
      </c>
      <c r="G94" s="18" t="s">
        <v>8</v>
      </c>
      <c r="H94" s="18" t="s">
        <v>8</v>
      </c>
      <c r="I94" s="18"/>
      <c r="J94" s="18"/>
      <c r="K94" s="128"/>
      <c r="L94" s="20"/>
    </row>
    <row r="95" spans="1:12" s="21" customFormat="1" ht="57.75" customHeight="1" x14ac:dyDescent="0.25">
      <c r="A95" s="18"/>
      <c r="B95" s="19" t="s">
        <v>257</v>
      </c>
      <c r="C95" s="19" t="s">
        <v>243</v>
      </c>
      <c r="D95" s="19" t="s">
        <v>242</v>
      </c>
      <c r="E95" s="19" t="s">
        <v>255</v>
      </c>
      <c r="F95" s="3" t="s">
        <v>258</v>
      </c>
      <c r="G95" s="18" t="s">
        <v>8</v>
      </c>
      <c r="H95" s="18"/>
      <c r="I95" s="18"/>
      <c r="J95" s="18"/>
      <c r="K95" s="128"/>
      <c r="L95" s="6" t="s">
        <v>307</v>
      </c>
    </row>
    <row r="96" spans="1:12" s="21" customFormat="1" ht="45" x14ac:dyDescent="0.25">
      <c r="A96" s="18"/>
      <c r="B96" s="19" t="s">
        <v>25</v>
      </c>
      <c r="C96" s="3" t="s">
        <v>334</v>
      </c>
      <c r="D96" s="19" t="s">
        <v>66</v>
      </c>
      <c r="E96" s="19" t="s">
        <v>249</v>
      </c>
      <c r="F96" s="3" t="s">
        <v>396</v>
      </c>
      <c r="G96" s="18" t="s">
        <v>8</v>
      </c>
      <c r="H96" s="18" t="s">
        <v>240</v>
      </c>
      <c r="I96" s="18"/>
      <c r="J96" s="18"/>
      <c r="K96" s="128"/>
      <c r="L96" s="20" t="s">
        <v>52</v>
      </c>
    </row>
    <row r="97" spans="1:12" s="21" customFormat="1" ht="27.75" customHeight="1" x14ac:dyDescent="0.25">
      <c r="A97" s="18"/>
      <c r="B97" s="13" t="s">
        <v>241</v>
      </c>
      <c r="C97" s="3" t="s">
        <v>333</v>
      </c>
      <c r="D97" s="19" t="s">
        <v>45</v>
      </c>
      <c r="E97" s="19" t="s">
        <v>239</v>
      </c>
      <c r="F97" s="19" t="s">
        <v>254</v>
      </c>
      <c r="G97" s="18" t="s">
        <v>8</v>
      </c>
      <c r="H97" s="18" t="s">
        <v>8</v>
      </c>
      <c r="I97" s="18"/>
      <c r="J97" s="18"/>
      <c r="K97" s="128"/>
      <c r="L97" s="20"/>
    </row>
    <row r="98" spans="1:12" s="112" customFormat="1" ht="72.75" customHeight="1" x14ac:dyDescent="0.25">
      <c r="A98" s="107">
        <v>1</v>
      </c>
      <c r="B98" s="108" t="s">
        <v>431</v>
      </c>
      <c r="C98" s="109" t="s">
        <v>334</v>
      </c>
      <c r="D98" s="108" t="s">
        <v>67</v>
      </c>
      <c r="E98" s="108" t="s">
        <v>244</v>
      </c>
      <c r="F98" s="108" t="s">
        <v>256</v>
      </c>
      <c r="G98" s="110"/>
      <c r="H98" s="107"/>
      <c r="I98" s="107"/>
      <c r="J98" s="107"/>
      <c r="K98" s="130"/>
      <c r="L98" s="111" t="s">
        <v>52</v>
      </c>
    </row>
    <row r="99" spans="1:12" s="21" customFormat="1" ht="117.75" customHeight="1" x14ac:dyDescent="0.25">
      <c r="A99" s="18">
        <v>1</v>
      </c>
      <c r="B99" s="19" t="s">
        <v>245</v>
      </c>
      <c r="C99" s="3" t="s">
        <v>331</v>
      </c>
      <c r="D99" s="19" t="s">
        <v>44</v>
      </c>
      <c r="E99" s="19" t="s">
        <v>270</v>
      </c>
      <c r="F99" s="19" t="s">
        <v>273</v>
      </c>
      <c r="G99" s="18" t="s">
        <v>8</v>
      </c>
      <c r="H99" s="18" t="s">
        <v>8</v>
      </c>
      <c r="I99" s="18"/>
      <c r="J99" s="18"/>
      <c r="K99" s="128"/>
      <c r="L99" s="20" t="s">
        <v>53</v>
      </c>
    </row>
    <row r="100" spans="1:12" s="21" customFormat="1" ht="43.5" customHeight="1" x14ac:dyDescent="0.25">
      <c r="A100" s="18"/>
      <c r="B100" s="19" t="s">
        <v>259</v>
      </c>
      <c r="C100" s="3" t="s">
        <v>335</v>
      </c>
      <c r="D100" s="19" t="s">
        <v>260</v>
      </c>
      <c r="E100" s="19" t="s">
        <v>261</v>
      </c>
      <c r="F100" s="19" t="s">
        <v>271</v>
      </c>
      <c r="G100" s="18"/>
      <c r="H100" s="18"/>
      <c r="I100" s="18"/>
      <c r="J100" s="18"/>
      <c r="K100" s="128"/>
      <c r="L100" s="20"/>
    </row>
    <row r="101" spans="1:12" s="21" customFormat="1" ht="56.25" customHeight="1" x14ac:dyDescent="0.25">
      <c r="A101" s="18">
        <v>1</v>
      </c>
      <c r="B101" s="19" t="s">
        <v>262</v>
      </c>
      <c r="C101" s="3" t="s">
        <v>336</v>
      </c>
      <c r="D101" s="19" t="s">
        <v>68</v>
      </c>
      <c r="E101" s="19" t="s">
        <v>263</v>
      </c>
      <c r="F101" s="3" t="s">
        <v>352</v>
      </c>
      <c r="G101" s="18" t="s">
        <v>8</v>
      </c>
      <c r="H101" s="18"/>
      <c r="I101" s="18"/>
      <c r="J101" s="18"/>
      <c r="K101" s="128"/>
      <c r="L101" s="20"/>
    </row>
    <row r="102" spans="1:12" s="21" customFormat="1" ht="111" customHeight="1" x14ac:dyDescent="0.25">
      <c r="A102" s="18"/>
      <c r="B102" s="19" t="s">
        <v>413</v>
      </c>
      <c r="C102" s="3" t="s">
        <v>337</v>
      </c>
      <c r="D102" s="19" t="s">
        <v>414</v>
      </c>
      <c r="E102" s="19" t="s">
        <v>415</v>
      </c>
      <c r="F102" s="157" t="s">
        <v>416</v>
      </c>
      <c r="G102" s="18"/>
      <c r="H102" s="18" t="s">
        <v>423</v>
      </c>
      <c r="I102" s="18" t="s">
        <v>8</v>
      </c>
      <c r="J102" s="18"/>
      <c r="K102" s="128"/>
      <c r="L102" s="20"/>
    </row>
    <row r="103" spans="1:12" s="21" customFormat="1" ht="69" customHeight="1" x14ac:dyDescent="0.25">
      <c r="A103" s="18"/>
      <c r="B103" s="19" t="s">
        <v>264</v>
      </c>
      <c r="C103" s="3" t="s">
        <v>337</v>
      </c>
      <c r="D103" s="19" t="s">
        <v>47</v>
      </c>
      <c r="E103" s="19" t="s">
        <v>272</v>
      </c>
      <c r="F103" s="3" t="s">
        <v>390</v>
      </c>
      <c r="G103" s="18" t="s">
        <v>8</v>
      </c>
      <c r="H103" s="18"/>
      <c r="I103" s="4" t="s">
        <v>8</v>
      </c>
      <c r="J103" s="18"/>
      <c r="K103" s="128"/>
      <c r="L103" s="20"/>
    </row>
    <row r="104" spans="1:12" s="21" customFormat="1" ht="90" customHeight="1" x14ac:dyDescent="0.25">
      <c r="A104" s="18">
        <v>1</v>
      </c>
      <c r="B104" s="19" t="s">
        <v>26</v>
      </c>
      <c r="C104" s="3" t="s">
        <v>338</v>
      </c>
      <c r="D104" s="19" t="s">
        <v>34</v>
      </c>
      <c r="E104" s="19" t="s">
        <v>83</v>
      </c>
      <c r="F104" s="3" t="s">
        <v>422</v>
      </c>
      <c r="G104" s="18" t="s">
        <v>8</v>
      </c>
      <c r="H104" s="18" t="s">
        <v>8</v>
      </c>
      <c r="I104" s="18"/>
      <c r="J104" s="18"/>
      <c r="K104" s="128"/>
      <c r="L104" s="20"/>
    </row>
    <row r="105" spans="1:12" s="21" customFormat="1" ht="235.5" customHeight="1" x14ac:dyDescent="0.25">
      <c r="A105" s="18">
        <v>1</v>
      </c>
      <c r="B105" s="19" t="s">
        <v>443</v>
      </c>
      <c r="C105" s="3" t="s">
        <v>338</v>
      </c>
      <c r="D105" s="19" t="s">
        <v>440</v>
      </c>
      <c r="E105" s="19" t="s">
        <v>83</v>
      </c>
      <c r="F105" s="3" t="s">
        <v>442</v>
      </c>
      <c r="G105" s="18" t="s">
        <v>8</v>
      </c>
      <c r="H105" s="18" t="s">
        <v>8</v>
      </c>
      <c r="I105" s="18"/>
      <c r="J105" s="18"/>
      <c r="K105" s="128"/>
      <c r="L105" s="20" t="s">
        <v>441</v>
      </c>
    </row>
    <row r="106" spans="1:12" s="21" customFormat="1" ht="90" customHeight="1" x14ac:dyDescent="0.25">
      <c r="A106" s="18">
        <v>2</v>
      </c>
      <c r="B106" s="19" t="s">
        <v>35</v>
      </c>
      <c r="C106" s="3" t="s">
        <v>339</v>
      </c>
      <c r="D106" s="19" t="s">
        <v>265</v>
      </c>
      <c r="E106" s="19" t="s">
        <v>269</v>
      </c>
      <c r="F106" s="3" t="s">
        <v>381</v>
      </c>
      <c r="G106" s="18" t="s">
        <v>8</v>
      </c>
      <c r="H106" s="18"/>
      <c r="I106" s="4" t="s">
        <v>8</v>
      </c>
      <c r="J106" s="18"/>
      <c r="K106" s="128"/>
      <c r="L106" s="20"/>
    </row>
    <row r="107" spans="1:12" s="21" customFormat="1" ht="42" customHeight="1" x14ac:dyDescent="0.25">
      <c r="A107" s="18"/>
      <c r="B107" s="19" t="s">
        <v>27</v>
      </c>
      <c r="C107" s="3" t="s">
        <v>334</v>
      </c>
      <c r="D107" s="19" t="s">
        <v>36</v>
      </c>
      <c r="E107" s="19" t="s">
        <v>249</v>
      </c>
      <c r="F107" s="19" t="s">
        <v>397</v>
      </c>
      <c r="G107" s="18"/>
      <c r="H107" s="18" t="s">
        <v>240</v>
      </c>
      <c r="I107" s="18"/>
      <c r="J107" s="18"/>
      <c r="K107" s="128"/>
      <c r="L107" s="20"/>
    </row>
    <row r="108" spans="1:12" s="21" customFormat="1" ht="61.5" customHeight="1" x14ac:dyDescent="0.25">
      <c r="A108" s="18"/>
      <c r="B108" s="3" t="s">
        <v>341</v>
      </c>
      <c r="C108" s="3" t="s">
        <v>340</v>
      </c>
      <c r="D108" s="19" t="s">
        <v>37</v>
      </c>
      <c r="E108" s="19" t="s">
        <v>83</v>
      </c>
      <c r="F108" s="3" t="s">
        <v>370</v>
      </c>
      <c r="G108" s="18"/>
      <c r="H108" s="18"/>
      <c r="I108" s="4" t="s">
        <v>8</v>
      </c>
      <c r="J108" s="18"/>
      <c r="K108" s="128"/>
      <c r="L108" s="20"/>
    </row>
    <row r="109" spans="1:12" s="21" customFormat="1" ht="84.95" customHeight="1" x14ac:dyDescent="0.25">
      <c r="A109" s="18"/>
      <c r="B109" s="3" t="s">
        <v>372</v>
      </c>
      <c r="C109" s="3" t="s">
        <v>373</v>
      </c>
      <c r="D109" s="3" t="s">
        <v>374</v>
      </c>
      <c r="E109" s="3" t="s">
        <v>375</v>
      </c>
      <c r="F109" s="3" t="s">
        <v>376</v>
      </c>
      <c r="G109" s="4" t="s">
        <v>8</v>
      </c>
      <c r="H109" s="4" t="s">
        <v>8</v>
      </c>
      <c r="I109" s="18"/>
      <c r="J109" s="18"/>
      <c r="K109" s="128"/>
      <c r="L109" s="20"/>
    </row>
    <row r="110" spans="1:12" s="21" customFormat="1" ht="42" customHeight="1" x14ac:dyDescent="0.25">
      <c r="A110" s="18"/>
      <c r="B110" s="19" t="s">
        <v>266</v>
      </c>
      <c r="C110" s="3" t="s">
        <v>324</v>
      </c>
      <c r="D110" s="19" t="s">
        <v>38</v>
      </c>
      <c r="E110" s="19" t="s">
        <v>267</v>
      </c>
      <c r="F110" s="19" t="s">
        <v>268</v>
      </c>
      <c r="G110" s="18" t="s">
        <v>8</v>
      </c>
      <c r="H110" s="18"/>
      <c r="I110" s="18"/>
      <c r="J110" s="18"/>
      <c r="K110" s="128"/>
      <c r="L110" s="20"/>
    </row>
    <row r="111" spans="1:12" s="21" customFormat="1" ht="102" customHeight="1" x14ac:dyDescent="0.25">
      <c r="A111" s="18">
        <v>1</v>
      </c>
      <c r="B111" s="19" t="s">
        <v>28</v>
      </c>
      <c r="C111" s="19" t="s">
        <v>274</v>
      </c>
      <c r="D111" s="19" t="s">
        <v>48</v>
      </c>
      <c r="E111" s="19"/>
      <c r="F111" s="19" t="s">
        <v>283</v>
      </c>
      <c r="G111" s="18" t="s">
        <v>8</v>
      </c>
      <c r="H111" s="18" t="s">
        <v>275</v>
      </c>
      <c r="I111" s="18"/>
      <c r="J111" s="18"/>
      <c r="K111" s="128"/>
      <c r="L111" s="20" t="s">
        <v>276</v>
      </c>
    </row>
    <row r="112" spans="1:12" s="21" customFormat="1" ht="85.5" customHeight="1" x14ac:dyDescent="0.25">
      <c r="A112" s="18">
        <v>1</v>
      </c>
      <c r="B112" s="19" t="s">
        <v>29</v>
      </c>
      <c r="C112" s="19" t="s">
        <v>31</v>
      </c>
      <c r="D112" s="19" t="s">
        <v>48</v>
      </c>
      <c r="E112" s="19"/>
      <c r="F112" s="19" t="s">
        <v>284</v>
      </c>
      <c r="G112" s="18" t="s">
        <v>8</v>
      </c>
      <c r="H112" s="18" t="s">
        <v>275</v>
      </c>
      <c r="I112" s="18"/>
      <c r="J112" s="18"/>
      <c r="K112" s="128"/>
      <c r="L112" s="20" t="s">
        <v>276</v>
      </c>
    </row>
    <row r="113" spans="1:12" s="21" customFormat="1" ht="86.25" customHeight="1" x14ac:dyDescent="0.25">
      <c r="A113" s="18">
        <v>1</v>
      </c>
      <c r="B113" s="19" t="s">
        <v>277</v>
      </c>
      <c r="C113" s="19" t="s">
        <v>31</v>
      </c>
      <c r="D113" s="19" t="s">
        <v>48</v>
      </c>
      <c r="E113" s="19"/>
      <c r="F113" s="19" t="s">
        <v>285</v>
      </c>
      <c r="G113" s="18" t="s">
        <v>8</v>
      </c>
      <c r="H113" s="18" t="s">
        <v>275</v>
      </c>
      <c r="I113" s="18"/>
      <c r="J113" s="18"/>
      <c r="K113" s="128"/>
      <c r="L113" s="20" t="s">
        <v>276</v>
      </c>
    </row>
    <row r="114" spans="1:12" s="21" customFormat="1" ht="116.25" customHeight="1" x14ac:dyDescent="0.25">
      <c r="A114" s="18">
        <v>2</v>
      </c>
      <c r="B114" s="19" t="s">
        <v>278</v>
      </c>
      <c r="C114" s="19" t="s">
        <v>31</v>
      </c>
      <c r="D114" s="19" t="s">
        <v>48</v>
      </c>
      <c r="E114" s="19"/>
      <c r="F114" s="19" t="s">
        <v>287</v>
      </c>
      <c r="G114" s="18" t="s">
        <v>8</v>
      </c>
      <c r="H114" s="18" t="s">
        <v>288</v>
      </c>
      <c r="I114" s="18"/>
      <c r="J114" s="18"/>
      <c r="K114" s="128"/>
      <c r="L114" s="20" t="s">
        <v>279</v>
      </c>
    </row>
    <row r="115" spans="1:12" s="21" customFormat="1" ht="57.75" customHeight="1" x14ac:dyDescent="0.25">
      <c r="A115" s="18">
        <v>1</v>
      </c>
      <c r="B115" s="19" t="s">
        <v>280</v>
      </c>
      <c r="C115" s="19" t="s">
        <v>31</v>
      </c>
      <c r="D115" s="19" t="s">
        <v>48</v>
      </c>
      <c r="E115" s="19" t="s">
        <v>83</v>
      </c>
      <c r="F115" s="19" t="s">
        <v>286</v>
      </c>
      <c r="G115" s="18" t="s">
        <v>8</v>
      </c>
      <c r="H115" s="18" t="s">
        <v>288</v>
      </c>
      <c r="I115" s="18"/>
      <c r="J115" s="18"/>
      <c r="K115" s="128"/>
      <c r="L115" s="20" t="s">
        <v>281</v>
      </c>
    </row>
    <row r="116" spans="1:12" s="21" customFormat="1" ht="57" customHeight="1" x14ac:dyDescent="0.25">
      <c r="A116" s="18">
        <v>2</v>
      </c>
      <c r="B116" s="19" t="s">
        <v>30</v>
      </c>
      <c r="C116" s="19" t="s">
        <v>31</v>
      </c>
      <c r="D116" s="19" t="s">
        <v>48</v>
      </c>
      <c r="E116" s="19"/>
      <c r="F116" s="19" t="s">
        <v>282</v>
      </c>
      <c r="G116" s="18"/>
      <c r="H116" s="26" t="s">
        <v>288</v>
      </c>
      <c r="I116" s="26"/>
      <c r="J116" s="18"/>
      <c r="K116" s="128"/>
      <c r="L116" s="20" t="s">
        <v>281</v>
      </c>
    </row>
    <row r="117" spans="1:12" ht="60" x14ac:dyDescent="0.25">
      <c r="A117" s="18">
        <v>1</v>
      </c>
      <c r="B117" s="5" t="s">
        <v>353</v>
      </c>
      <c r="C117" s="3" t="s">
        <v>354</v>
      </c>
      <c r="D117" s="3" t="s">
        <v>355</v>
      </c>
      <c r="E117" s="3" t="s">
        <v>356</v>
      </c>
      <c r="F117" s="3" t="s">
        <v>357</v>
      </c>
      <c r="G117" s="4" t="s">
        <v>8</v>
      </c>
      <c r="H117" s="18"/>
      <c r="I117" s="18"/>
      <c r="J117" s="18"/>
      <c r="K117" s="128"/>
      <c r="L117" s="20"/>
    </row>
    <row r="118" spans="1:12" s="21" customFormat="1" ht="60" x14ac:dyDescent="0.25">
      <c r="A118" s="99"/>
      <c r="B118" s="19" t="s">
        <v>417</v>
      </c>
      <c r="C118" s="19" t="s">
        <v>418</v>
      </c>
      <c r="D118" s="19" t="s">
        <v>419</v>
      </c>
      <c r="E118" s="100" t="s">
        <v>420</v>
      </c>
      <c r="F118" s="101" t="s">
        <v>421</v>
      </c>
      <c r="G118" s="18"/>
      <c r="H118" s="18"/>
      <c r="I118" s="18" t="s">
        <v>8</v>
      </c>
      <c r="J118" s="18"/>
      <c r="K118" s="128"/>
      <c r="L118" s="20"/>
    </row>
    <row r="119" spans="1:12" s="21" customFormat="1" ht="90" x14ac:dyDescent="0.25">
      <c r="A119" s="99"/>
      <c r="B119" s="19" t="s">
        <v>424</v>
      </c>
      <c r="C119" s="19" t="s">
        <v>354</v>
      </c>
      <c r="D119" s="19" t="s">
        <v>425</v>
      </c>
      <c r="E119" s="19" t="s">
        <v>426</v>
      </c>
      <c r="F119" s="19" t="s">
        <v>427</v>
      </c>
      <c r="G119" s="18" t="s">
        <v>8</v>
      </c>
      <c r="H119" s="18" t="s">
        <v>8</v>
      </c>
      <c r="I119" s="18"/>
      <c r="J119" s="18"/>
      <c r="K119" s="128"/>
      <c r="L119" s="20"/>
    </row>
    <row r="120" spans="1:12" s="9" customFormat="1" x14ac:dyDescent="0.25">
      <c r="A120" s="27"/>
      <c r="B120" s="28"/>
      <c r="C120" s="28"/>
      <c r="D120" s="28"/>
      <c r="E120" s="28"/>
      <c r="F120" s="28"/>
      <c r="G120" s="29"/>
      <c r="H120" s="29"/>
      <c r="I120" s="29"/>
      <c r="J120" s="29"/>
      <c r="K120" s="120"/>
      <c r="L120" s="30"/>
    </row>
    <row r="121" spans="1:12" s="9" customFormat="1" x14ac:dyDescent="0.25">
      <c r="A121" s="27"/>
      <c r="B121" s="28"/>
      <c r="C121" s="28"/>
      <c r="D121" s="28"/>
      <c r="E121" s="28"/>
      <c r="F121" s="28"/>
      <c r="G121" s="29"/>
      <c r="H121" s="29"/>
      <c r="I121" s="29"/>
      <c r="J121" s="29"/>
      <c r="K121" s="120"/>
      <c r="L121" s="30"/>
    </row>
    <row r="122" spans="1:12" s="9" customFormat="1" x14ac:dyDescent="0.25">
      <c r="A122" s="27"/>
      <c r="B122" s="28"/>
      <c r="C122" s="28"/>
      <c r="D122" s="28"/>
      <c r="E122" s="28"/>
      <c r="F122" s="28"/>
      <c r="G122" s="29"/>
      <c r="H122" s="29"/>
      <c r="I122" s="29"/>
      <c r="J122" s="29"/>
      <c r="K122" s="120"/>
      <c r="L122" s="30"/>
    </row>
    <row r="123" spans="1:12" s="9" customFormat="1" x14ac:dyDescent="0.25">
      <c r="A123" s="27"/>
      <c r="B123" s="28"/>
      <c r="C123" s="28"/>
      <c r="D123" s="28"/>
      <c r="E123" s="28"/>
      <c r="F123" s="28"/>
      <c r="G123" s="29"/>
      <c r="H123" s="29"/>
      <c r="I123" s="29"/>
      <c r="J123" s="29"/>
      <c r="K123" s="120"/>
      <c r="L123" s="30"/>
    </row>
    <row r="124" spans="1:12" s="9" customFormat="1" x14ac:dyDescent="0.25">
      <c r="A124" s="27"/>
      <c r="B124" s="28"/>
      <c r="C124" s="28"/>
      <c r="D124" s="28"/>
      <c r="E124" s="28"/>
      <c r="F124" s="28"/>
      <c r="G124" s="29"/>
      <c r="H124" s="29"/>
      <c r="I124" s="29"/>
      <c r="J124" s="29"/>
      <c r="K124" s="120"/>
      <c r="L124" s="30"/>
    </row>
    <row r="125" spans="1:12" s="9" customFormat="1" x14ac:dyDescent="0.25">
      <c r="A125" s="27"/>
      <c r="B125" s="28"/>
      <c r="C125" s="28"/>
      <c r="D125" s="28"/>
      <c r="E125" s="28"/>
      <c r="F125" s="28"/>
      <c r="G125" s="29"/>
      <c r="H125" s="29"/>
      <c r="I125" s="29"/>
      <c r="J125" s="29"/>
      <c r="K125" s="120"/>
      <c r="L125" s="30"/>
    </row>
    <row r="126" spans="1:12" s="9" customFormat="1" x14ac:dyDescent="0.25">
      <c r="A126" s="27"/>
      <c r="B126" s="28"/>
      <c r="C126" s="28"/>
      <c r="D126" s="28"/>
      <c r="E126" s="28"/>
      <c r="F126" s="28"/>
      <c r="G126" s="29"/>
      <c r="H126" s="29"/>
      <c r="I126" s="29"/>
      <c r="J126" s="29"/>
      <c r="K126" s="120"/>
      <c r="L126" s="30"/>
    </row>
    <row r="127" spans="1:12" s="9" customFormat="1" x14ac:dyDescent="0.25">
      <c r="A127" s="27"/>
      <c r="B127" s="28"/>
      <c r="C127" s="28"/>
      <c r="D127" s="28"/>
      <c r="E127" s="28"/>
      <c r="F127" s="28"/>
      <c r="G127" s="29"/>
      <c r="H127" s="29"/>
      <c r="I127" s="29"/>
      <c r="J127" s="29"/>
      <c r="K127" s="120"/>
      <c r="L127" s="30"/>
    </row>
    <row r="128" spans="1:12" s="9" customFormat="1" x14ac:dyDescent="0.25">
      <c r="A128" s="27"/>
      <c r="B128" s="28"/>
      <c r="C128" s="28"/>
      <c r="D128" s="28"/>
      <c r="E128" s="28"/>
      <c r="F128" s="28"/>
      <c r="G128" s="29"/>
      <c r="H128" s="29"/>
      <c r="I128" s="29"/>
      <c r="J128" s="29"/>
      <c r="K128" s="120"/>
      <c r="L128" s="30"/>
    </row>
    <row r="129" spans="1:12" s="9" customFormat="1" x14ac:dyDescent="0.25">
      <c r="A129" s="27"/>
      <c r="B129" s="28"/>
      <c r="C129" s="28"/>
      <c r="D129" s="28"/>
      <c r="E129" s="28"/>
      <c r="F129" s="28"/>
      <c r="G129" s="29"/>
      <c r="H129" s="29"/>
      <c r="I129" s="29"/>
      <c r="J129" s="29"/>
      <c r="K129" s="120"/>
      <c r="L129" s="30"/>
    </row>
    <row r="130" spans="1:12" s="9" customFormat="1" x14ac:dyDescent="0.25">
      <c r="A130" s="27"/>
      <c r="B130" s="28"/>
      <c r="C130" s="28"/>
      <c r="D130" s="28"/>
      <c r="E130" s="28"/>
      <c r="F130" s="28"/>
      <c r="G130" s="29"/>
      <c r="H130" s="29"/>
      <c r="I130" s="29"/>
      <c r="J130" s="29"/>
      <c r="K130" s="120"/>
      <c r="L130" s="30"/>
    </row>
    <row r="131" spans="1:12" s="9" customFormat="1" x14ac:dyDescent="0.25">
      <c r="A131" s="27"/>
      <c r="B131" s="28"/>
      <c r="C131" s="28"/>
      <c r="D131" s="28"/>
      <c r="E131" s="28"/>
      <c r="F131" s="28"/>
      <c r="G131" s="29"/>
      <c r="H131" s="29"/>
      <c r="I131" s="29"/>
      <c r="J131" s="29"/>
      <c r="K131" s="120"/>
      <c r="L131" s="30"/>
    </row>
    <row r="132" spans="1:12" s="9" customFormat="1" x14ac:dyDescent="0.25">
      <c r="A132" s="27"/>
      <c r="B132" s="28"/>
      <c r="C132" s="28"/>
      <c r="D132" s="28"/>
      <c r="E132" s="28"/>
      <c r="F132" s="28"/>
      <c r="G132" s="29"/>
      <c r="H132" s="29"/>
      <c r="I132" s="29"/>
      <c r="J132" s="29"/>
      <c r="K132" s="120"/>
      <c r="L132" s="30"/>
    </row>
    <row r="133" spans="1:12" s="9" customFormat="1" x14ac:dyDescent="0.25">
      <c r="A133" s="27"/>
      <c r="B133" s="28"/>
      <c r="C133" s="28"/>
      <c r="D133" s="28"/>
      <c r="E133" s="28"/>
      <c r="F133" s="28"/>
      <c r="G133" s="29"/>
      <c r="H133" s="29"/>
      <c r="I133" s="29"/>
      <c r="J133" s="29"/>
      <c r="K133" s="120"/>
      <c r="L133" s="30"/>
    </row>
    <row r="134" spans="1:12" s="9" customFormat="1" x14ac:dyDescent="0.25">
      <c r="A134" s="27"/>
      <c r="B134" s="28"/>
      <c r="C134" s="28"/>
      <c r="D134" s="28"/>
      <c r="E134" s="28"/>
      <c r="F134" s="28"/>
      <c r="G134" s="29"/>
      <c r="H134" s="29"/>
      <c r="I134" s="29"/>
      <c r="J134" s="29"/>
      <c r="K134" s="120"/>
      <c r="L134" s="30"/>
    </row>
    <row r="135" spans="1:12" s="9" customFormat="1" x14ac:dyDescent="0.25">
      <c r="A135" s="27"/>
      <c r="B135" s="28"/>
      <c r="C135" s="28"/>
      <c r="D135" s="28"/>
      <c r="E135" s="28"/>
      <c r="F135" s="28"/>
      <c r="G135" s="29"/>
      <c r="H135" s="29"/>
      <c r="I135" s="29"/>
      <c r="J135" s="29"/>
      <c r="K135" s="120"/>
      <c r="L135" s="30"/>
    </row>
    <row r="136" spans="1:12" s="9" customFormat="1" x14ac:dyDescent="0.25">
      <c r="A136" s="27"/>
      <c r="B136" s="28"/>
      <c r="C136" s="28"/>
      <c r="D136" s="28"/>
      <c r="E136" s="28"/>
      <c r="F136" s="28"/>
      <c r="G136" s="29"/>
      <c r="H136" s="29"/>
      <c r="I136" s="29"/>
      <c r="J136" s="29"/>
      <c r="K136" s="120"/>
      <c r="L136" s="30"/>
    </row>
    <row r="137" spans="1:12" s="9" customFormat="1" x14ac:dyDescent="0.25">
      <c r="A137" s="27"/>
      <c r="B137" s="28"/>
      <c r="C137" s="28"/>
      <c r="D137" s="28"/>
      <c r="E137" s="28"/>
      <c r="F137" s="28"/>
      <c r="G137" s="29"/>
      <c r="H137" s="29"/>
      <c r="I137" s="29"/>
      <c r="J137" s="29"/>
      <c r="K137" s="120"/>
      <c r="L137" s="30"/>
    </row>
    <row r="138" spans="1:12" s="9" customFormat="1" x14ac:dyDescent="0.25">
      <c r="A138" s="27"/>
      <c r="B138" s="28"/>
      <c r="C138" s="28"/>
      <c r="D138" s="28"/>
      <c r="E138" s="28"/>
      <c r="F138" s="28"/>
      <c r="G138" s="29"/>
      <c r="H138" s="29"/>
      <c r="I138" s="29"/>
      <c r="J138" s="29"/>
      <c r="K138" s="120"/>
      <c r="L138" s="30"/>
    </row>
    <row r="139" spans="1:12" s="9" customFormat="1" x14ac:dyDescent="0.25">
      <c r="A139" s="27"/>
      <c r="B139" s="28"/>
      <c r="C139" s="28"/>
      <c r="D139" s="28"/>
      <c r="E139" s="28"/>
      <c r="F139" s="28"/>
      <c r="G139" s="29"/>
      <c r="H139" s="29"/>
      <c r="I139" s="29"/>
      <c r="J139" s="29"/>
      <c r="K139" s="120"/>
      <c r="L139" s="30"/>
    </row>
    <row r="140" spans="1:12" s="9" customFormat="1" x14ac:dyDescent="0.25">
      <c r="A140" s="27"/>
      <c r="B140" s="28"/>
      <c r="C140" s="28"/>
      <c r="D140" s="28"/>
      <c r="E140" s="28"/>
      <c r="F140" s="28"/>
      <c r="G140" s="29"/>
      <c r="H140" s="29"/>
      <c r="I140" s="29"/>
      <c r="J140" s="29"/>
      <c r="K140" s="120"/>
      <c r="L140" s="30"/>
    </row>
    <row r="141" spans="1:12" s="9" customFormat="1" x14ac:dyDescent="0.25">
      <c r="A141" s="27"/>
      <c r="B141" s="28"/>
      <c r="C141" s="28"/>
      <c r="D141" s="28"/>
      <c r="E141" s="28"/>
      <c r="F141" s="28"/>
      <c r="G141" s="29"/>
      <c r="H141" s="29"/>
      <c r="I141" s="29"/>
      <c r="J141" s="29"/>
      <c r="K141" s="120"/>
      <c r="L141" s="30"/>
    </row>
    <row r="142" spans="1:12" s="9" customFormat="1" x14ac:dyDescent="0.25">
      <c r="A142" s="27"/>
      <c r="B142" s="28"/>
      <c r="C142" s="28"/>
      <c r="D142" s="28"/>
      <c r="E142" s="28"/>
      <c r="F142" s="28"/>
      <c r="G142" s="29"/>
      <c r="H142" s="29"/>
      <c r="I142" s="29"/>
      <c r="J142" s="29"/>
      <c r="K142" s="120"/>
      <c r="L142" s="30"/>
    </row>
    <row r="143" spans="1:12" s="9" customFormat="1" x14ac:dyDescent="0.25">
      <c r="A143" s="27"/>
      <c r="B143" s="28"/>
      <c r="C143" s="28"/>
      <c r="D143" s="28"/>
      <c r="E143" s="28"/>
      <c r="F143" s="28"/>
      <c r="G143" s="29"/>
      <c r="H143" s="29"/>
      <c r="I143" s="29"/>
      <c r="J143" s="29"/>
      <c r="K143" s="120"/>
      <c r="L143" s="30"/>
    </row>
    <row r="144" spans="1:12" s="9" customFormat="1" x14ac:dyDescent="0.25">
      <c r="A144" s="27"/>
      <c r="B144" s="28"/>
      <c r="C144" s="28"/>
      <c r="D144" s="28"/>
      <c r="E144" s="28"/>
      <c r="F144" s="28"/>
      <c r="G144" s="29"/>
      <c r="H144" s="29"/>
      <c r="I144" s="29"/>
      <c r="J144" s="29"/>
      <c r="K144" s="120"/>
      <c r="L144" s="30"/>
    </row>
    <row r="145" spans="1:12" s="9" customFormat="1" x14ac:dyDescent="0.25">
      <c r="A145" s="27"/>
      <c r="B145" s="28"/>
      <c r="C145" s="28"/>
      <c r="D145" s="28"/>
      <c r="E145" s="28"/>
      <c r="F145" s="28"/>
      <c r="G145" s="29"/>
      <c r="H145" s="29"/>
      <c r="I145" s="29"/>
      <c r="J145" s="29"/>
      <c r="K145" s="120"/>
      <c r="L145" s="30"/>
    </row>
    <row r="146" spans="1:12" s="9" customFormat="1" x14ac:dyDescent="0.25">
      <c r="A146" s="27"/>
      <c r="B146" s="28"/>
      <c r="C146" s="28"/>
      <c r="D146" s="28"/>
      <c r="E146" s="28"/>
      <c r="F146" s="28"/>
      <c r="G146" s="29"/>
      <c r="H146" s="29"/>
      <c r="I146" s="29"/>
      <c r="J146" s="29"/>
      <c r="K146" s="120"/>
      <c r="L146" s="30"/>
    </row>
    <row r="147" spans="1:12" s="9" customFormat="1" x14ac:dyDescent="0.25">
      <c r="A147" s="27"/>
      <c r="B147" s="28"/>
      <c r="C147" s="28"/>
      <c r="D147" s="28"/>
      <c r="E147" s="28"/>
      <c r="F147" s="28"/>
      <c r="G147" s="29"/>
      <c r="H147" s="29"/>
      <c r="I147" s="29"/>
      <c r="J147" s="29"/>
      <c r="K147" s="120"/>
      <c r="L147" s="30"/>
    </row>
    <row r="148" spans="1:12" s="9" customFormat="1" x14ac:dyDescent="0.25">
      <c r="A148" s="27"/>
      <c r="B148" s="28"/>
      <c r="C148" s="28"/>
      <c r="D148" s="28"/>
      <c r="E148" s="28"/>
      <c r="F148" s="28"/>
      <c r="G148" s="29"/>
      <c r="H148" s="29"/>
      <c r="I148" s="29"/>
      <c r="J148" s="29"/>
      <c r="K148" s="120"/>
      <c r="L148" s="30"/>
    </row>
    <row r="149" spans="1:12" s="9" customFormat="1" x14ac:dyDescent="0.25">
      <c r="A149" s="27"/>
      <c r="B149" s="28"/>
      <c r="C149" s="28"/>
      <c r="D149" s="28"/>
      <c r="E149" s="28"/>
      <c r="F149" s="28"/>
      <c r="G149" s="29"/>
      <c r="H149" s="29"/>
      <c r="I149" s="29"/>
      <c r="J149" s="29"/>
      <c r="K149" s="120"/>
      <c r="L149" s="30"/>
    </row>
  </sheetData>
  <autoFilter ref="A1:L117" xr:uid="{00000000-0009-0000-0000-000002000000}">
    <sortState xmlns:xlrd2="http://schemas.microsoft.com/office/spreadsheetml/2017/richdata2" ref="A2:L118">
      <sortCondition ref="C1:C115"/>
    </sortState>
  </autoFilter>
  <hyperlinks>
    <hyperlink ref="K5" r:id="rId1" xr:uid="{00000000-0004-0000-0200-000000000000}"/>
  </hyperlinks>
  <pageMargins left="0.7" right="0.7" top="0.75" bottom="0.75" header="0.3" footer="0.3"/>
  <pageSetup paperSize="5" scale="88" fitToHeight="38"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A38"/>
  <sheetViews>
    <sheetView workbookViewId="0">
      <selection sqref="A1:XFD104857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Meds'!A36</f>
        <v>0</v>
      </c>
      <c r="R2" t="str">
        <f>'Protected - Detail re Meds'!B36</f>
        <v>Pipericillin/Tazobactam/ Zosyn</v>
      </c>
      <c r="S2" t="str">
        <f>'Protected - Detail re Meds'!C36</f>
        <v>Antibiotics</v>
      </c>
      <c r="T2" t="str">
        <f>'Protected - Detail re Meds'!D36</f>
        <v>Bacterial Infection</v>
      </c>
      <c r="U2" t="str">
        <f>'Protected - Detail re Meds'!E36</f>
        <v>CBC ċ diff, BUN, Cr, LFTs</v>
      </c>
      <c r="V2" t="str">
        <f>'Protected - Detail re Meds'!F36</f>
        <v>Bleeding, CHF</v>
      </c>
      <c r="W2" t="str">
        <f>'Protected - Detail re Meds'!G36</f>
        <v>X</v>
      </c>
      <c r="X2" t="str">
        <f>'Protected - Detail re Meds'!H36</f>
        <v>X</v>
      </c>
      <c r="Y2">
        <f>'Protected - Detail re Meds'!I36</f>
        <v>0</v>
      </c>
      <c r="Z2">
        <f>'Protected - Detail re Meds'!J36</f>
        <v>0</v>
      </c>
      <c r="AA2">
        <f>'Protected - Detail re Meds'!L36</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Pipericillin/Tazobactam/ Zosyn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CBC ċ diff, BUN, Cr, LFTs</v>
      </c>
      <c r="F13" s="205"/>
      <c r="G13" s="205"/>
      <c r="H13" s="205"/>
      <c r="I13" s="194"/>
      <c r="J13" s="50"/>
      <c r="K13" s="49"/>
      <c r="L13" s="49"/>
      <c r="M13" s="49"/>
      <c r="N13" s="49"/>
      <c r="O13" s="35"/>
    </row>
    <row r="14" spans="1:27" ht="80.25" customHeight="1" x14ac:dyDescent="0.3">
      <c r="A14" s="51"/>
      <c r="B14" s="49"/>
      <c r="C14" s="49" t="s">
        <v>309</v>
      </c>
      <c r="D14" s="49"/>
      <c r="E14" s="206" t="str">
        <f>V2</f>
        <v>Bleeding, CHF</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Meds'!A37</f>
        <v>0</v>
      </c>
      <c r="R2" t="str">
        <f>'Protected - Detail re Meds'!B37</f>
        <v>Rifampin/Rifadin</v>
      </c>
      <c r="S2" t="str">
        <f>'Protected - Detail re Meds'!C37</f>
        <v>Antibiotics</v>
      </c>
      <c r="T2" t="str">
        <f>'Protected - Detail re Meds'!D37</f>
        <v>Bacterial Infection</v>
      </c>
      <c r="U2" t="str">
        <f>'Protected - Detail re Meds'!E37</f>
        <v>CBC ċ diff, BUN, Cr, LFTs</v>
      </c>
      <c r="V2" t="str">
        <f>'Protected - Detail re Meds'!F37</f>
        <v>Purpura, Cerebral hemmorhage, Thrombocytopenia</v>
      </c>
      <c r="W2" t="str">
        <f>'Protected - Detail re Meds'!G37</f>
        <v>X</v>
      </c>
      <c r="X2">
        <f>'Protected - Detail re Meds'!H37</f>
        <v>0</v>
      </c>
      <c r="Y2">
        <f>'Protected - Detail re Meds'!I37</f>
        <v>0</v>
      </c>
      <c r="Z2">
        <f>'Protected - Detail re Meds'!J37</f>
        <v>0</v>
      </c>
      <c r="AA2">
        <f>'Protected - Detail re Meds'!L37</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Rifampin/Rifadin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CBC ċ diff, BUN, Cr, LFTs</v>
      </c>
      <c r="F13" s="205"/>
      <c r="G13" s="205"/>
      <c r="H13" s="205"/>
      <c r="I13" s="194"/>
      <c r="J13" s="50"/>
      <c r="K13" s="49"/>
      <c r="L13" s="49"/>
      <c r="M13" s="49"/>
      <c r="N13" s="49"/>
      <c r="O13" s="35"/>
    </row>
    <row r="14" spans="1:27" ht="80.25" customHeight="1" x14ac:dyDescent="0.3">
      <c r="A14" s="51"/>
      <c r="B14" s="49"/>
      <c r="C14" s="49" t="s">
        <v>309</v>
      </c>
      <c r="D14" s="49"/>
      <c r="E14" s="206" t="str">
        <f>V2</f>
        <v>Purpura, Cerebral hemmorhage, Thrombocytopenia</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AA38"/>
  <sheetViews>
    <sheetView workbookViewId="0">
      <selection sqref="A1:XFD104857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Meds'!A38</f>
        <v>0</v>
      </c>
      <c r="R2" t="str">
        <f>'Protected - Detail re Meds'!B38</f>
        <v>SMZ-TMP/Bactrim</v>
      </c>
      <c r="S2" t="str">
        <f>'Protected - Detail re Meds'!C38</f>
        <v>Antibiotics</v>
      </c>
      <c r="T2" t="str">
        <f>'Protected - Detail re Meds'!D38</f>
        <v>Bacterial Infection</v>
      </c>
      <c r="U2" t="str">
        <f>'Protected - Detail re Meds'!E38</f>
        <v>BUN, Cr, CBC, Urinalysis</v>
      </c>
      <c r="V2" t="str">
        <f>'Protected - Detail re Meds'!F38</f>
        <v>Adequate hydration, Photosensitivity, Diarrhea</v>
      </c>
      <c r="W2" t="str">
        <f>'Protected - Detail re Meds'!G38</f>
        <v>X</v>
      </c>
      <c r="X2">
        <f>'Protected - Detail re Meds'!H38</f>
        <v>0</v>
      </c>
      <c r="Y2">
        <f>'Protected - Detail re Meds'!I38</f>
        <v>0</v>
      </c>
      <c r="Z2" t="str">
        <f>'Protected - Detail re Meds'!J38</f>
        <v>X</v>
      </c>
      <c r="AA2">
        <f>'Protected - Detail re Meds'!L38</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SMZ-TMP/Bactrim</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BUN, Cr, CBC, Urinalysis</v>
      </c>
      <c r="F13" s="205"/>
      <c r="G13" s="205"/>
      <c r="H13" s="205"/>
      <c r="I13" s="194"/>
      <c r="J13" s="50"/>
      <c r="K13" s="49"/>
      <c r="L13" s="49"/>
      <c r="M13" s="49"/>
      <c r="N13" s="49"/>
      <c r="O13" s="35"/>
    </row>
    <row r="14" spans="1:27" ht="80.25" customHeight="1" x14ac:dyDescent="0.3">
      <c r="A14" s="51"/>
      <c r="B14" s="49"/>
      <c r="C14" s="49" t="s">
        <v>309</v>
      </c>
      <c r="D14" s="49"/>
      <c r="E14" s="206" t="str">
        <f>V2</f>
        <v>Adequate hydration, Photosensitivity, Diarrhea</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Y</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AA38"/>
  <sheetViews>
    <sheetView workbookViewId="0">
      <selection activeCell="H16" sqref="H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Meds'!A39</f>
        <v>0</v>
      </c>
      <c r="R2" t="str">
        <f>'Protected - Detail re Meds'!B39</f>
        <v>Synercid</v>
      </c>
      <c r="S2" t="str">
        <f>'Protected - Detail re Meds'!C39</f>
        <v>Antibiotics</v>
      </c>
      <c r="T2" t="str">
        <f>'Protected - Detail re Meds'!D39</f>
        <v>Bacterial Infection</v>
      </c>
      <c r="U2" t="str">
        <f>'Protected - Detail re Meds'!E39</f>
        <v>BUN, Cr, LFTs</v>
      </c>
      <c r="V2" t="str">
        <f>'Protected - Detail re Meds'!F39</f>
        <v>Flush ċ D5W; Joint pain, Mild diarrhea</v>
      </c>
      <c r="W2">
        <f>'Protected - Detail re Meds'!G39</f>
        <v>0</v>
      </c>
      <c r="X2">
        <f>'Protected - Detail re Meds'!H39</f>
        <v>0</v>
      </c>
      <c r="Y2">
        <f>'Protected - Detail re Meds'!I39</f>
        <v>0</v>
      </c>
      <c r="Z2">
        <f>'Protected - Detail re Meds'!J39</f>
        <v>0</v>
      </c>
      <c r="AA2">
        <f>'Protected - Detail re Meds'!L39</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Synercid</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BUN, Cr, LFTs</v>
      </c>
      <c r="F13" s="205"/>
      <c r="G13" s="205"/>
      <c r="H13" s="205"/>
      <c r="I13" s="194"/>
      <c r="J13" s="50"/>
      <c r="K13" s="49"/>
      <c r="L13" s="49"/>
      <c r="M13" s="49"/>
      <c r="N13" s="49"/>
      <c r="O13" s="35"/>
    </row>
    <row r="14" spans="1:27" ht="80.25" customHeight="1" x14ac:dyDescent="0.3">
      <c r="A14" s="51"/>
      <c r="B14" s="49"/>
      <c r="C14" s="49" t="s">
        <v>309</v>
      </c>
      <c r="D14" s="49"/>
      <c r="E14" s="206" t="str">
        <f>V2</f>
        <v>Flush ċ D5W; Joint pain, Mild diarrhea</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Meds'!A40</f>
        <v>0</v>
      </c>
      <c r="R2" t="str">
        <f>'Protected - Detail re Meds'!B40</f>
        <v>Ticarcillin/Timentin</v>
      </c>
      <c r="S2" t="str">
        <f>'Protected - Detail re Meds'!C40</f>
        <v>Antibiotics</v>
      </c>
      <c r="T2" t="str">
        <f>'Protected - Detail re Meds'!D40</f>
        <v>Bacterial Infection</v>
      </c>
      <c r="U2" t="str">
        <f>'Protected - Detail re Meds'!E40</f>
        <v>CBC ċ diff, BUN, Cr, LFTs</v>
      </c>
      <c r="V2" t="str">
        <f>'Protected - Detail re Meds'!F40</f>
        <v>Electrolyte imbalance, Cardiac irreg.</v>
      </c>
      <c r="W2" t="str">
        <f>'Protected - Detail re Meds'!G40</f>
        <v>X</v>
      </c>
      <c r="X2">
        <f>'Protected - Detail re Meds'!H40</f>
        <v>0</v>
      </c>
      <c r="Y2">
        <f>'Protected - Detail re Meds'!I40</f>
        <v>0</v>
      </c>
      <c r="Z2">
        <f>'Protected - Detail re Meds'!J40</f>
        <v>0</v>
      </c>
      <c r="AA2">
        <f>'Protected - Detail re Meds'!L40</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Ticarcillin/Timentin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CBC ċ diff, BUN, Cr, LFTs</v>
      </c>
      <c r="F13" s="205"/>
      <c r="G13" s="205"/>
      <c r="H13" s="205"/>
      <c r="I13" s="194"/>
      <c r="J13" s="50"/>
      <c r="K13" s="49"/>
      <c r="L13" s="49"/>
      <c r="M13" s="49"/>
      <c r="N13" s="49"/>
      <c r="O13" s="35"/>
    </row>
    <row r="14" spans="1:27" ht="80.25" customHeight="1" x14ac:dyDescent="0.3">
      <c r="A14" s="51"/>
      <c r="B14" s="49"/>
      <c r="C14" s="49" t="s">
        <v>309</v>
      </c>
      <c r="D14" s="49"/>
      <c r="E14" s="206" t="str">
        <f>V2</f>
        <v>Electrolyte imbalance, Cardiac irreg.</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A38"/>
  <sheetViews>
    <sheetView workbookViewId="0">
      <selection sqref="A1:XFD104857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Meds'!A41</f>
        <v>0</v>
      </c>
      <c r="R2" t="str">
        <f>'Protected - Detail re Meds'!B41</f>
        <v>Tigecycline/Tigacil</v>
      </c>
      <c r="S2" t="str">
        <f>'Protected - Detail re Meds'!C41</f>
        <v>Antibiotics</v>
      </c>
      <c r="T2" t="str">
        <f>'Protected - Detail re Meds'!D41</f>
        <v>Bacterial Infection</v>
      </c>
      <c r="U2" t="str">
        <f>'Protected - Detail re Meds'!E41</f>
        <v>CBC, BUN, Cr, LFTs</v>
      </c>
      <c r="V2" t="str">
        <f>'Protected - Detail re Meds'!F41</f>
        <v>Electrolyte imbalance, Cardiac irreg.</v>
      </c>
      <c r="W2" t="str">
        <f>'Protected - Detail re Meds'!G41</f>
        <v>X</v>
      </c>
      <c r="X2" t="str">
        <f>'Protected - Detail re Meds'!H41</f>
        <v>X</v>
      </c>
      <c r="Y2" t="str">
        <f>'Protected - Detail re Meds'!I41</f>
        <v>X</v>
      </c>
      <c r="Z2" t="str">
        <f>'Protected - Detail re Meds'!J41</f>
        <v>X</v>
      </c>
      <c r="AA2">
        <f>'Protected - Detail re Meds'!L41</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Tigecycline/Tigacil</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CBC, BUN, Cr, LFTs</v>
      </c>
      <c r="F13" s="205"/>
      <c r="G13" s="205"/>
      <c r="H13" s="205"/>
      <c r="I13" s="194"/>
      <c r="J13" s="50"/>
      <c r="K13" s="49"/>
      <c r="L13" s="49"/>
      <c r="M13" s="49"/>
      <c r="N13" s="49"/>
      <c r="O13" s="35"/>
    </row>
    <row r="14" spans="1:27" ht="80.25" customHeight="1" x14ac:dyDescent="0.3">
      <c r="A14" s="51"/>
      <c r="B14" s="49"/>
      <c r="C14" s="49" t="s">
        <v>309</v>
      </c>
      <c r="D14" s="49"/>
      <c r="E14" s="206" t="str">
        <f>V2</f>
        <v>Electrolyte imbalance, Cardiac irreg.</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Y</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Meds'!A42</f>
        <v>0</v>
      </c>
      <c r="R2" t="str">
        <f>'Protected - Detail re Meds'!B42</f>
        <v>Tobramycin/Nebcin</v>
      </c>
      <c r="S2" t="str">
        <f>'Protected - Detail re Meds'!C42</f>
        <v>Antibiotics</v>
      </c>
      <c r="T2" t="str">
        <f>'Protected - Detail re Meds'!D42</f>
        <v>Bacterial Infection</v>
      </c>
      <c r="U2" t="str">
        <f>'Protected - Detail re Meds'!E42</f>
        <v>BUN, SCr, CkCl, Peak &amp; Troughs</v>
      </c>
      <c r="V2" t="str">
        <f>'Protected - Detail re Meds'!F42</f>
        <v>Nephrotoxic, Ototoxic, Neurotoxic, Good hydration, monitor renal &amp; auditory functions daily</v>
      </c>
      <c r="W2">
        <f>'Protected - Detail re Meds'!G42</f>
        <v>0</v>
      </c>
      <c r="X2">
        <f>'Protected - Detail re Meds'!H42</f>
        <v>0</v>
      </c>
      <c r="Y2">
        <f>'Protected - Detail re Meds'!I42</f>
        <v>0</v>
      </c>
      <c r="Z2">
        <f>'Protected - Detail re Meds'!J42</f>
        <v>0</v>
      </c>
      <c r="AA2">
        <f>'Protected - Detail re Meds'!L42</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195" t="str">
        <f>R2</f>
        <v>Tobramycin/Nebcin</v>
      </c>
      <c r="C6" s="195"/>
      <c r="D6" s="195"/>
      <c r="E6" s="75"/>
      <c r="F6" s="47" t="s">
        <v>293</v>
      </c>
      <c r="G6" s="74"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BUN, SCr, CkCl, Peak &amp; Troughs</v>
      </c>
      <c r="F13" s="205"/>
      <c r="G13" s="205"/>
      <c r="H13" s="205"/>
      <c r="I13" s="194"/>
      <c r="J13" s="50"/>
      <c r="K13" s="49"/>
      <c r="L13" s="49"/>
      <c r="M13" s="49"/>
      <c r="N13" s="49"/>
      <c r="O13" s="35"/>
    </row>
    <row r="14" spans="1:27" ht="80.25" customHeight="1" x14ac:dyDescent="0.3">
      <c r="A14" s="51"/>
      <c r="B14" s="49"/>
      <c r="C14" s="49" t="s">
        <v>309</v>
      </c>
      <c r="D14" s="49"/>
      <c r="E14" s="206" t="str">
        <f>V2</f>
        <v>Nephrotoxic, Ototoxic, Neurotoxic, Good hydration, monitor renal &amp; auditory functions daily</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AA38"/>
  <sheetViews>
    <sheetView topLeftCell="A7" workbookViewId="0">
      <selection activeCell="S19" sqref="S1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Meds'!A43</f>
        <v>2</v>
      </c>
      <c r="R2" t="str">
        <f>'Protected - Detail re Meds'!B43</f>
        <v>Vancomycin/Vancocin</v>
      </c>
      <c r="S2" t="str">
        <f>'Protected - Detail re Meds'!C43</f>
        <v>Antibiotics</v>
      </c>
      <c r="T2" t="str">
        <f>'Protected - Detail re Meds'!D43</f>
        <v>Bacterial Infection</v>
      </c>
      <c r="U2" t="str">
        <f>'Protected - Detail re Meds'!E43</f>
        <v>BUN, Cr, Trough</v>
      </c>
      <c r="V2" t="str">
        <f>'Protected - Detail re Meds'!F43</f>
        <v>Nephrotoxic, Ototoxic, Redmans Syndrome if too rapid, may use central line or extended dwell peripheral catheter (EDPC). Nurse MUST remain in home for entire infusion if use EDPC due to risk of extravasation.</v>
      </c>
      <c r="W2" t="str">
        <f>'Protected - Detail re Meds'!G43</f>
        <v>X</v>
      </c>
      <c r="X2">
        <f>'Protected - Detail re Meds'!H43</f>
        <v>0</v>
      </c>
      <c r="Y2">
        <f>'Protected - Detail re Meds'!I43</f>
        <v>0</v>
      </c>
      <c r="Z2" t="str">
        <f>'Protected - Detail re Meds'!J43</f>
        <v>X</v>
      </c>
      <c r="AA2">
        <f>'Protected - Detail re Meds'!L43</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195" t="str">
        <f>R2</f>
        <v>Vancomycin/Vancocin</v>
      </c>
      <c r="C6" s="195"/>
      <c r="D6" s="195"/>
      <c r="E6" s="75"/>
      <c r="F6" s="47" t="s">
        <v>293</v>
      </c>
      <c r="G6" s="74">
        <f>IF(Q2=0,"n/a",Q2)</f>
        <v>2</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205"/>
      <c r="J12" s="50"/>
      <c r="K12" s="49"/>
      <c r="L12" s="49"/>
      <c r="M12" s="49"/>
      <c r="N12" s="49"/>
      <c r="O12" s="35"/>
    </row>
    <row r="13" spans="1:27" ht="18.75" x14ac:dyDescent="0.3">
      <c r="A13" s="51"/>
      <c r="B13" s="49"/>
      <c r="C13" s="49" t="s">
        <v>296</v>
      </c>
      <c r="D13" s="49"/>
      <c r="E13" s="205" t="str">
        <f>U2</f>
        <v>BUN, Cr, Trough</v>
      </c>
      <c r="F13" s="205"/>
      <c r="G13" s="205"/>
      <c r="H13" s="205"/>
      <c r="I13" s="194"/>
      <c r="J13" s="50"/>
      <c r="K13" s="49"/>
      <c r="L13" s="49"/>
      <c r="M13" s="49"/>
      <c r="N13" s="49"/>
      <c r="O13" s="35"/>
    </row>
    <row r="14" spans="1:27" ht="119.65" customHeight="1" x14ac:dyDescent="0.3">
      <c r="A14" s="51"/>
      <c r="B14" s="49"/>
      <c r="C14" s="49" t="s">
        <v>309</v>
      </c>
      <c r="D14" s="49"/>
      <c r="E14" s="206" t="str">
        <f>V2</f>
        <v>Nephrotoxic, Ototoxic, Redmans Syndrome if too rapid, may use central line or extended dwell peripheral catheter (EDPC). Nurse MUST remain in home for entire infusion if use EDPC due to risk of extravasation.</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Y</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A38"/>
  <sheetViews>
    <sheetView topLeftCell="A27" workbookViewId="0">
      <selection activeCell="C36" sqref="C3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Meds'!A44</f>
        <v>0</v>
      </c>
      <c r="R2" t="str">
        <f>'Protected - Detail re Meds'!B44</f>
        <v>Acyclovir/Zovirax</v>
      </c>
      <c r="S2" t="str">
        <f>'Protected - Detail re Meds'!C44</f>
        <v>Anti-infectives</v>
      </c>
      <c r="T2" t="str">
        <f>'Protected - Detail re Meds'!D44</f>
        <v>Viral Infection</v>
      </c>
      <c r="U2" t="str">
        <f>'Protected - Detail re Meds'!E44</f>
        <v>CBC, BUN, Cr, LFTs</v>
      </c>
      <c r="V2" t="str">
        <f>'Protected - Detail re Meds'!F44</f>
        <v>IV hydration, Neurotoxic</v>
      </c>
      <c r="W2" t="str">
        <f>'Protected - Detail re Meds'!G44</f>
        <v>X</v>
      </c>
      <c r="X2" t="str">
        <f>'Protected - Detail re Meds'!H44</f>
        <v>X</v>
      </c>
      <c r="Y2">
        <f>'Protected - Detail re Meds'!I44</f>
        <v>0</v>
      </c>
      <c r="Z2" t="str">
        <f>'Protected - Detail re Meds'!J44</f>
        <v>X</v>
      </c>
      <c r="AA2">
        <f>'Protected - Detail re Meds'!L44</f>
        <v>0</v>
      </c>
    </row>
    <row r="3" spans="1:27" ht="21" x14ac:dyDescent="0.35">
      <c r="A3" s="113" t="s">
        <v>432</v>
      </c>
      <c r="B3" s="113"/>
      <c r="C3" s="77"/>
      <c r="D3" s="77"/>
      <c r="E3" s="77"/>
      <c r="F3" s="77"/>
      <c r="G3" s="77"/>
      <c r="H3" s="77"/>
      <c r="I3" s="77"/>
      <c r="J3" s="78"/>
      <c r="K3" s="77"/>
      <c r="L3" s="77"/>
      <c r="M3" s="77"/>
      <c r="N3" s="77"/>
      <c r="O3" s="37"/>
    </row>
    <row r="4" spans="1:27" ht="21" x14ac:dyDescent="0.35">
      <c r="A4" s="114" t="s">
        <v>439</v>
      </c>
      <c r="B4" s="114"/>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18.75" x14ac:dyDescent="0.3">
      <c r="A6" s="46" t="s">
        <v>294</v>
      </c>
      <c r="B6" s="195" t="str">
        <f>R2</f>
        <v>Acyclovir/Zovirax</v>
      </c>
      <c r="C6" s="195"/>
      <c r="D6" s="195"/>
      <c r="E6" s="75"/>
      <c r="F6" s="47" t="s">
        <v>293</v>
      </c>
      <c r="G6" s="74" t="str">
        <f>IF(Q2=0,"n/a",Q2)</f>
        <v>n/a</v>
      </c>
      <c r="H6" s="34"/>
      <c r="I6" s="34"/>
      <c r="J6" s="48"/>
      <c r="K6" s="34"/>
      <c r="L6" s="34"/>
      <c r="M6" s="34"/>
      <c r="N6" s="34"/>
      <c r="O6" s="34"/>
    </row>
    <row r="7" spans="1:27" ht="18.75" x14ac:dyDescent="0.3">
      <c r="A7" s="46" t="s">
        <v>292</v>
      </c>
      <c r="B7" s="197" t="str">
        <f>S2</f>
        <v>Anti-infectives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2"/>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Viral Infection</v>
      </c>
      <c r="F12" s="205"/>
      <c r="G12" s="205"/>
      <c r="H12" s="205"/>
      <c r="I12" s="205"/>
      <c r="J12" s="50"/>
      <c r="K12" s="49"/>
      <c r="L12" s="49"/>
      <c r="M12" s="49"/>
      <c r="N12" s="49"/>
      <c r="O12" s="35"/>
    </row>
    <row r="13" spans="1:27" ht="18.75" x14ac:dyDescent="0.3">
      <c r="A13" s="51"/>
      <c r="B13" s="49"/>
      <c r="C13" s="49" t="s">
        <v>296</v>
      </c>
      <c r="D13" s="49"/>
      <c r="E13" s="205" t="str">
        <f>U2</f>
        <v>CBC, BUN, Cr, LFTs</v>
      </c>
      <c r="F13" s="205"/>
      <c r="G13" s="205"/>
      <c r="H13" s="205"/>
      <c r="I13" s="194"/>
      <c r="J13" s="50"/>
      <c r="K13" s="49"/>
      <c r="L13" s="49"/>
      <c r="M13" s="49"/>
      <c r="N13" s="49"/>
      <c r="O13" s="35"/>
    </row>
    <row r="14" spans="1:27" ht="80.25" customHeight="1" x14ac:dyDescent="0.3">
      <c r="A14" s="51"/>
      <c r="B14" s="49"/>
      <c r="C14" s="49" t="s">
        <v>309</v>
      </c>
      <c r="D14" s="49"/>
      <c r="E14" s="206" t="str">
        <f>V2</f>
        <v>IV hydration, Neurotoxic</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Y</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A38"/>
  <sheetViews>
    <sheetView workbookViewId="0">
      <selection activeCell="D23" sqref="D2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Meds'!A46</f>
        <v>1</v>
      </c>
      <c r="R2" t="str">
        <f>'Protected - Detail re Meds'!B46</f>
        <v>Amphotericin B lipid compound/Abelcet</v>
      </c>
      <c r="S2" t="str">
        <f>'Protected - Detail re Meds'!C46</f>
        <v>Anti-infectives</v>
      </c>
      <c r="T2" t="str">
        <f>'Protected - Detail re Meds'!D46</f>
        <v>Fungal Infection</v>
      </c>
      <c r="U2" t="str">
        <f>'Protected - Detail re Meds'!E46</f>
        <v>CBC, PT, Lytes, BUN, Cr, LFTS</v>
      </c>
      <c r="V2" t="str">
        <f>'Protected - Detail re Meds'!F46</f>
        <v>Long Visit, Premed, VS, ↑ Hydration, Stop infusion for severe chills, fever, dyspnea for all formulas, Lipid formulas S/E less severe, Flush ċ D5W</v>
      </c>
      <c r="W2" t="str">
        <f>'Protected - Detail re Meds'!G46</f>
        <v>X</v>
      </c>
      <c r="X2" t="str">
        <f>'Protected - Detail re Meds'!H46</f>
        <v>X</v>
      </c>
      <c r="Y2">
        <f>'Protected - Detail re Meds'!I46</f>
        <v>0</v>
      </c>
      <c r="Z2">
        <f>'Protected - Detail re Meds'!J46</f>
        <v>0</v>
      </c>
      <c r="AA2">
        <f>'Protected - Detail re Meds'!L46</f>
        <v>0</v>
      </c>
    </row>
    <row r="3" spans="1:27" ht="21" x14ac:dyDescent="0.35">
      <c r="A3" s="113" t="s">
        <v>432</v>
      </c>
      <c r="C3" s="77"/>
      <c r="D3" s="77"/>
      <c r="E3" s="77"/>
      <c r="F3" s="77"/>
      <c r="G3" s="77"/>
      <c r="H3" s="77"/>
      <c r="I3" s="77"/>
      <c r="J3" s="78"/>
      <c r="K3" s="77"/>
      <c r="L3" s="77"/>
      <c r="M3" s="77"/>
      <c r="N3" s="77"/>
      <c r="O3" s="37"/>
    </row>
    <row r="4" spans="1:27" ht="21" x14ac:dyDescent="0.35">
      <c r="A4" s="114" t="s">
        <v>439</v>
      </c>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18.75" x14ac:dyDescent="0.3">
      <c r="A6" s="46" t="s">
        <v>294</v>
      </c>
      <c r="B6" s="211" t="str">
        <f>R2</f>
        <v>Amphotericin B lipid compound/Abelcet</v>
      </c>
      <c r="C6" s="211"/>
      <c r="D6" s="211"/>
      <c r="E6" s="75"/>
      <c r="F6" s="47" t="s">
        <v>293</v>
      </c>
      <c r="G6" s="74">
        <f>IF(Q2=0,"n/a",Q2)</f>
        <v>1</v>
      </c>
      <c r="H6" s="34"/>
      <c r="I6" s="34"/>
      <c r="J6" s="48"/>
      <c r="K6" s="34"/>
      <c r="L6" s="34"/>
      <c r="M6" s="34"/>
      <c r="N6" s="34"/>
      <c r="O6" s="34"/>
    </row>
    <row r="7" spans="1:27" ht="18.75" x14ac:dyDescent="0.3">
      <c r="A7" s="46" t="s">
        <v>292</v>
      </c>
      <c r="B7" s="197" t="str">
        <f>S2</f>
        <v>Anti-infectives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113"/>
      <c r="C9" s="39"/>
      <c r="D9" s="65"/>
      <c r="E9" s="65"/>
      <c r="F9" s="65"/>
      <c r="G9" s="49"/>
      <c r="H9" s="49"/>
      <c r="I9" s="49"/>
      <c r="J9" s="50"/>
      <c r="K9" s="49"/>
      <c r="L9" s="49"/>
      <c r="M9" s="49"/>
      <c r="N9" s="49"/>
      <c r="O9" s="35"/>
    </row>
    <row r="10" spans="1:27" ht="18.75" x14ac:dyDescent="0.3">
      <c r="A10" s="51"/>
      <c r="B10" s="114"/>
      <c r="C10" s="63"/>
      <c r="D10" s="65"/>
      <c r="E10" s="65"/>
      <c r="F10" s="65"/>
      <c r="G10" s="49"/>
      <c r="H10" s="49"/>
      <c r="I10" s="49"/>
      <c r="J10" s="50"/>
      <c r="K10" s="49"/>
      <c r="L10" s="49"/>
      <c r="M10" s="49"/>
      <c r="N10" s="49"/>
      <c r="O10" s="35"/>
    </row>
    <row r="11" spans="1:27" ht="18.75" x14ac:dyDescent="0.3">
      <c r="A11" s="51"/>
      <c r="B11" s="114"/>
      <c r="C11" s="63"/>
      <c r="D11" s="65"/>
      <c r="E11" s="65"/>
      <c r="F11" s="65"/>
      <c r="G11" s="49"/>
      <c r="H11" s="49"/>
      <c r="I11" s="49"/>
      <c r="J11" s="50"/>
      <c r="K11" s="49"/>
      <c r="L11" s="49"/>
      <c r="M11" s="49"/>
      <c r="N11" s="49"/>
      <c r="O11" s="35"/>
    </row>
    <row r="12" spans="1:27" ht="18.75" x14ac:dyDescent="0.3">
      <c r="A12" s="51"/>
      <c r="B12" s="49"/>
      <c r="C12" s="49" t="s">
        <v>295</v>
      </c>
      <c r="D12" s="49"/>
      <c r="E12" s="205" t="str">
        <f>T2</f>
        <v>Fungal Infection</v>
      </c>
      <c r="F12" s="205"/>
      <c r="G12" s="205"/>
      <c r="H12" s="205"/>
      <c r="I12" s="205"/>
      <c r="J12" s="50"/>
      <c r="K12" s="49"/>
      <c r="L12" s="49"/>
      <c r="M12" s="49"/>
      <c r="N12" s="49"/>
      <c r="O12" s="35"/>
    </row>
    <row r="13" spans="1:27" ht="18.75" x14ac:dyDescent="0.3">
      <c r="A13" s="51"/>
      <c r="B13" s="49"/>
      <c r="C13" s="49" t="s">
        <v>296</v>
      </c>
      <c r="D13" s="49"/>
      <c r="E13" s="205" t="str">
        <f>U2</f>
        <v>CBC, PT, Lytes, BUN, Cr, LFTS</v>
      </c>
      <c r="F13" s="205"/>
      <c r="G13" s="205"/>
      <c r="H13" s="205"/>
      <c r="I13" s="194"/>
      <c r="J13" s="50"/>
      <c r="K13" s="49"/>
      <c r="L13" s="49"/>
      <c r="M13" s="49"/>
      <c r="N13" s="49"/>
      <c r="O13" s="35"/>
    </row>
    <row r="14" spans="1:27" ht="99" customHeight="1" x14ac:dyDescent="0.3">
      <c r="A14" s="51"/>
      <c r="B14" s="49"/>
      <c r="C14" s="49" t="s">
        <v>309</v>
      </c>
      <c r="D14" s="49"/>
      <c r="E14" s="206" t="str">
        <f>V2</f>
        <v>Long Visit, Premed, VS, ↑ Hydration, Stop infusion for severe chills, fever, dyspnea for all formulas, Lipid formulas S/E less severe, Flush ċ D5W</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8"/>
  <sheetViews>
    <sheetView workbookViewId="0">
      <selection activeCell="I12" sqref="I12"/>
    </sheetView>
  </sheetViews>
  <sheetFormatPr defaultRowHeight="15" x14ac:dyDescent="0.25"/>
  <cols>
    <col min="1" max="1" width="16.140625" customWidth="1"/>
    <col min="3" max="3" width="12.5703125" customWidth="1"/>
    <col min="4" max="4" width="17.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42"/>
      <c r="L1" s="42"/>
      <c r="M1" s="42"/>
      <c r="N1" s="4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42"/>
      <c r="L2" s="42"/>
      <c r="M2" s="42"/>
      <c r="N2" s="42"/>
      <c r="O2" s="37"/>
      <c r="Q2">
        <f>'Protected - Detail re Meds'!A2</f>
        <v>0</v>
      </c>
      <c r="R2" t="str">
        <f>'Protected - Detail re Meds'!B2</f>
        <v>Amikacin/Amikin</v>
      </c>
      <c r="S2" t="str">
        <f>'Protected - Detail re Meds'!C2</f>
        <v>Antibiotics</v>
      </c>
      <c r="T2" t="str">
        <f>'Protected - Detail re Meds'!D2</f>
        <v>Bacterial Infection</v>
      </c>
      <c r="U2" t="str">
        <f>'Protected - Detail re Meds'!E2</f>
        <v>BUN, Cr, Peak + Trough</v>
      </c>
      <c r="V2" t="str">
        <f>'Protected - Detail re Meds'!F2</f>
        <v>Nephrotoxic, Ototoxic</v>
      </c>
      <c r="W2" t="str">
        <f>'Protected - Detail re Meds'!G2</f>
        <v>X</v>
      </c>
      <c r="X2">
        <f>'Protected - Detail re Meds'!H2</f>
        <v>0</v>
      </c>
      <c r="Y2">
        <f>'Protected - Detail re Meds'!I2</f>
        <v>0</v>
      </c>
      <c r="Z2">
        <f>'Protected - Detail re Meds'!J2</f>
        <v>0</v>
      </c>
      <c r="AA2">
        <f>'Protected - Detail re Meds'!L2</f>
        <v>0</v>
      </c>
    </row>
    <row r="3" spans="1:27" ht="21" x14ac:dyDescent="0.35">
      <c r="A3" s="41"/>
      <c r="B3" s="42"/>
      <c r="C3" s="42"/>
      <c r="D3" s="42"/>
      <c r="E3" s="42"/>
      <c r="F3" s="42"/>
      <c r="G3" s="42"/>
      <c r="H3" s="42"/>
      <c r="I3" s="42"/>
      <c r="J3" s="43"/>
      <c r="K3" s="42"/>
      <c r="L3" s="42"/>
      <c r="M3" s="42"/>
      <c r="N3" s="42"/>
      <c r="O3" s="37"/>
    </row>
    <row r="4" spans="1:27" ht="21" x14ac:dyDescent="0.35">
      <c r="A4" s="41"/>
      <c r="B4" s="42"/>
      <c r="C4" s="42"/>
      <c r="D4" s="42"/>
      <c r="E4" s="42"/>
      <c r="F4" s="42"/>
      <c r="G4" s="42"/>
      <c r="H4" s="42"/>
      <c r="I4" s="42"/>
      <c r="J4" s="43"/>
      <c r="K4" s="42"/>
      <c r="L4" s="42"/>
      <c r="M4" s="42"/>
      <c r="N4" s="42"/>
      <c r="O4" s="37"/>
    </row>
    <row r="5" spans="1:27" ht="18.75" x14ac:dyDescent="0.3">
      <c r="A5" s="44"/>
      <c r="B5" s="38"/>
      <c r="C5" s="38"/>
      <c r="D5" s="38"/>
      <c r="E5" s="38"/>
      <c r="F5" s="38"/>
      <c r="G5" s="38"/>
      <c r="H5" s="38"/>
      <c r="I5" s="38"/>
      <c r="J5" s="45"/>
      <c r="K5" s="38"/>
      <c r="L5" s="38"/>
      <c r="M5" s="38"/>
      <c r="N5" s="38"/>
      <c r="O5" s="32"/>
    </row>
    <row r="6" spans="1:27" ht="18.75" x14ac:dyDescent="0.3">
      <c r="A6" s="46" t="s">
        <v>294</v>
      </c>
      <c r="B6" s="195" t="str">
        <f>R2</f>
        <v>Amikacin/Amikin</v>
      </c>
      <c r="C6" s="195"/>
      <c r="D6" s="195"/>
      <c r="E6" s="38"/>
      <c r="F6" s="47" t="s">
        <v>293</v>
      </c>
      <c r="G6" s="33"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BUN, Cr, Peak + Trough</v>
      </c>
      <c r="F13" s="194"/>
      <c r="G13" s="194"/>
      <c r="H13" s="194"/>
      <c r="I13" s="66"/>
      <c r="J13" s="50"/>
      <c r="K13" s="49"/>
      <c r="L13" s="49"/>
      <c r="M13" s="49"/>
      <c r="N13" s="49"/>
      <c r="O13" s="35"/>
    </row>
    <row r="14" spans="1:27" ht="18.75" x14ac:dyDescent="0.3">
      <c r="A14" s="51"/>
      <c r="B14" s="49"/>
      <c r="C14" s="49" t="s">
        <v>309</v>
      </c>
      <c r="D14" s="49"/>
      <c r="E14" s="204" t="str">
        <f>V2</f>
        <v>Nephrotoxic, Ototoxic</v>
      </c>
      <c r="F14" s="204"/>
      <c r="G14" s="204"/>
      <c r="H14" s="204"/>
      <c r="I14" s="204"/>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38"/>
      <c r="G24" s="38"/>
      <c r="H24" s="38"/>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13:H13"/>
    <mergeCell ref="F23:H23"/>
    <mergeCell ref="F21:H21"/>
    <mergeCell ref="B7:D7"/>
    <mergeCell ref="A1:J1"/>
    <mergeCell ref="A2:J2"/>
    <mergeCell ref="E14:I14"/>
    <mergeCell ref="B6:D6"/>
    <mergeCell ref="E12:H12"/>
  </mergeCells>
  <printOptions horizontalCentered="1" verticalCentered="1"/>
  <pageMargins left="0.7" right="0.7" top="0.75" bottom="0.75" header="0.3" footer="0.3"/>
  <pageSetup scale="8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AA38"/>
  <sheetViews>
    <sheetView workbookViewId="0">
      <selection activeCell="A33" sqref="A3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Meds'!A47</f>
        <v>1</v>
      </c>
      <c r="R2" t="str">
        <f>'Protected - Detail re Meds'!B47</f>
        <v>Amphotericin B lipid compound/Ambizone</v>
      </c>
      <c r="S2" t="str">
        <f>'Protected - Detail re Meds'!C47</f>
        <v>Anti-infectives</v>
      </c>
      <c r="T2" t="str">
        <f>'Protected - Detail re Meds'!D47</f>
        <v>Fungal Infection</v>
      </c>
      <c r="U2" t="str">
        <f>'Protected - Detail re Meds'!E47</f>
        <v>CBC, PT, Electrolytes, BUN, Cr, LFTS</v>
      </c>
      <c r="V2" t="str">
        <f>'Protected - Detail re Meds'!F47</f>
        <v>Long Visit, Premed, VS, ↑ Hydration, Stop infusion for severe chills, fever, dyspnea for all formulas, Lipid formulas S/E less severe, Flush ċ D5W</v>
      </c>
      <c r="W2" t="str">
        <f>'Protected - Detail re Meds'!G47</f>
        <v>X</v>
      </c>
      <c r="X2" t="str">
        <f>'Protected - Detail re Meds'!H47</f>
        <v>X</v>
      </c>
      <c r="Y2">
        <f>'Protected - Detail re Meds'!I47</f>
        <v>0</v>
      </c>
      <c r="Z2">
        <f>'Protected - Detail re Meds'!J47</f>
        <v>0</v>
      </c>
      <c r="AA2">
        <f>'Protected - Detail re Meds'!L47</f>
        <v>0</v>
      </c>
    </row>
    <row r="3" spans="1:27" ht="21" x14ac:dyDescent="0.35">
      <c r="A3" s="113" t="s">
        <v>432</v>
      </c>
      <c r="B3" s="77"/>
      <c r="C3" s="77"/>
      <c r="D3" s="77"/>
      <c r="E3" s="77"/>
      <c r="F3" s="77"/>
      <c r="G3" s="77"/>
      <c r="H3" s="77"/>
      <c r="I3" s="77"/>
      <c r="J3" s="78"/>
      <c r="K3" s="77"/>
      <c r="L3" s="77"/>
      <c r="M3" s="77"/>
      <c r="N3" s="77"/>
      <c r="O3" s="37"/>
    </row>
    <row r="4" spans="1:27" ht="21" x14ac:dyDescent="0.35">
      <c r="A4" s="114" t="s">
        <v>439</v>
      </c>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Amphotericin B lipid compound/Ambizone</v>
      </c>
      <c r="C6" s="211"/>
      <c r="D6" s="211"/>
      <c r="E6" s="75"/>
      <c r="F6" s="47" t="s">
        <v>293</v>
      </c>
      <c r="G6" s="74">
        <f>IF(Q2=0,"n/a",Q2)</f>
        <v>1</v>
      </c>
      <c r="H6" s="34"/>
      <c r="I6" s="34"/>
      <c r="J6" s="48"/>
      <c r="K6" s="34"/>
      <c r="L6" s="34"/>
      <c r="M6" s="34"/>
      <c r="N6" s="34"/>
      <c r="O6" s="34"/>
    </row>
    <row r="7" spans="1:27" ht="18.75" x14ac:dyDescent="0.3">
      <c r="A7" s="46" t="s">
        <v>292</v>
      </c>
      <c r="B7" s="197" t="str">
        <f>S2</f>
        <v>Anti-infectives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113"/>
      <c r="C9" s="39"/>
      <c r="D9" s="65"/>
      <c r="E9" s="65"/>
      <c r="F9" s="65"/>
      <c r="G9" s="49"/>
      <c r="H9" s="49"/>
      <c r="I9" s="49"/>
      <c r="J9" s="50"/>
      <c r="K9" s="49"/>
      <c r="L9" s="49"/>
      <c r="M9" s="49"/>
      <c r="N9" s="49"/>
      <c r="O9" s="35"/>
    </row>
    <row r="10" spans="1:27" ht="18.75" x14ac:dyDescent="0.3">
      <c r="A10" s="51"/>
      <c r="B10" s="114"/>
      <c r="C10" s="63"/>
      <c r="D10" s="65"/>
      <c r="E10" s="65"/>
      <c r="F10" s="65"/>
      <c r="G10" s="49"/>
      <c r="H10" s="49"/>
      <c r="I10" s="49"/>
      <c r="J10" s="50"/>
      <c r="K10" s="49"/>
      <c r="L10" s="49"/>
      <c r="M10" s="49"/>
      <c r="N10" s="49"/>
      <c r="O10" s="35"/>
    </row>
    <row r="11" spans="1:27" ht="18.75" x14ac:dyDescent="0.3">
      <c r="A11" s="51"/>
      <c r="B11" s="114"/>
      <c r="C11" s="63"/>
      <c r="D11" s="65"/>
      <c r="E11" s="65"/>
      <c r="F11" s="65"/>
      <c r="G11" s="49"/>
      <c r="H11" s="49"/>
      <c r="I11" s="49"/>
      <c r="J11" s="50"/>
      <c r="K11" s="49"/>
      <c r="L11" s="49"/>
      <c r="M11" s="49"/>
      <c r="N11" s="49"/>
      <c r="O11" s="35"/>
    </row>
    <row r="12" spans="1:27" ht="18.75" x14ac:dyDescent="0.3">
      <c r="A12" s="51"/>
      <c r="B12" s="49"/>
      <c r="C12" s="49" t="s">
        <v>295</v>
      </c>
      <c r="D12" s="49"/>
      <c r="E12" s="205" t="str">
        <f>T2</f>
        <v>Fungal Infection</v>
      </c>
      <c r="F12" s="205"/>
      <c r="G12" s="205"/>
      <c r="H12" s="205"/>
      <c r="I12" s="205"/>
      <c r="J12" s="50"/>
      <c r="K12" s="49"/>
      <c r="L12" s="49"/>
      <c r="M12" s="49"/>
      <c r="N12" s="49"/>
      <c r="O12" s="35"/>
    </row>
    <row r="13" spans="1:27" ht="18.75" x14ac:dyDescent="0.3">
      <c r="A13" s="51"/>
      <c r="B13" s="49"/>
      <c r="C13" s="49" t="s">
        <v>296</v>
      </c>
      <c r="D13" s="49"/>
      <c r="E13" s="205" t="str">
        <f>U2</f>
        <v>CBC, PT, Electrolytes, BUN, Cr, LFTS</v>
      </c>
      <c r="F13" s="205"/>
      <c r="G13" s="205"/>
      <c r="H13" s="205"/>
      <c r="I13" s="194"/>
      <c r="J13" s="50"/>
      <c r="K13" s="49"/>
      <c r="L13" s="49"/>
      <c r="M13" s="49"/>
      <c r="N13" s="49"/>
      <c r="O13" s="35"/>
    </row>
    <row r="14" spans="1:27" ht="99" customHeight="1" x14ac:dyDescent="0.3">
      <c r="A14" s="51"/>
      <c r="B14" s="49"/>
      <c r="C14" s="49" t="s">
        <v>309</v>
      </c>
      <c r="D14" s="49"/>
      <c r="E14" s="206" t="str">
        <f>V2</f>
        <v>Long Visit, Premed, VS, ↑ Hydration, Stop infusion for severe chills, fever, dyspnea for all formulas, Lipid formulas S/E less severe, Flush ċ D5W</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AA38"/>
  <sheetViews>
    <sheetView workbookViewId="0">
      <selection activeCell="B14" sqref="B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Meds'!A48</f>
        <v>0</v>
      </c>
      <c r="R2" t="str">
        <f>'Protected - Detail re Meds'!B48</f>
        <v>Caspofungin/Cancidas</v>
      </c>
      <c r="S2" t="str">
        <f>'Protected - Detail re Meds'!C48</f>
        <v>Anti-infectives</v>
      </c>
      <c r="T2" t="str">
        <f>'Protected - Detail re Meds'!D48</f>
        <v>Fungal Infection</v>
      </c>
      <c r="U2" t="str">
        <f>'Protected - Detail re Meds'!E48</f>
        <v>BUN, Cr, LFTs</v>
      </c>
      <c r="V2" t="str">
        <f>'Protected - Detail re Meds'!F48</f>
        <v>VS, ↑ Hydration, severe liver damage, histamine related reactions</v>
      </c>
      <c r="W2" t="str">
        <f>'Protected - Detail re Meds'!G48</f>
        <v>X</v>
      </c>
      <c r="X2" t="str">
        <f>'Protected - Detail re Meds'!H48</f>
        <v>X</v>
      </c>
      <c r="Y2">
        <f>'Protected - Detail re Meds'!I48</f>
        <v>0</v>
      </c>
      <c r="Z2">
        <f>'Protected - Detail re Meds'!J48</f>
        <v>0</v>
      </c>
      <c r="AA2">
        <f>'Protected - Detail re Meds'!L48</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Caspofungin/Cancidas</v>
      </c>
      <c r="C6" s="211"/>
      <c r="D6" s="211"/>
      <c r="E6" s="75"/>
      <c r="F6" s="47" t="s">
        <v>293</v>
      </c>
      <c r="G6" s="74" t="str">
        <f>IF(Q2=0,"n/a",Q2)</f>
        <v>n/a</v>
      </c>
      <c r="H6" s="34"/>
      <c r="I6" s="34"/>
      <c r="J6" s="48"/>
      <c r="K6" s="34"/>
      <c r="L6" s="34"/>
      <c r="M6" s="34"/>
      <c r="N6" s="34"/>
      <c r="O6" s="34"/>
    </row>
    <row r="7" spans="1:27" ht="18.75" x14ac:dyDescent="0.3">
      <c r="A7" s="46" t="s">
        <v>292</v>
      </c>
      <c r="B7" s="197" t="str">
        <f>S2</f>
        <v>Anti-infectives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Fungal Infection</v>
      </c>
      <c r="F12" s="205"/>
      <c r="G12" s="205"/>
      <c r="H12" s="205"/>
      <c r="I12" s="205"/>
      <c r="J12" s="50"/>
      <c r="K12" s="49"/>
      <c r="L12" s="49"/>
      <c r="M12" s="49"/>
      <c r="N12" s="49"/>
      <c r="O12" s="35"/>
    </row>
    <row r="13" spans="1:27" ht="18.75" x14ac:dyDescent="0.3">
      <c r="A13" s="51"/>
      <c r="B13" s="49"/>
      <c r="C13" s="49" t="s">
        <v>296</v>
      </c>
      <c r="D13" s="49"/>
      <c r="E13" s="205" t="str">
        <f>U2</f>
        <v>BUN, Cr, LFTs</v>
      </c>
      <c r="F13" s="205"/>
      <c r="G13" s="205"/>
      <c r="H13" s="205"/>
      <c r="I13" s="194"/>
      <c r="J13" s="50"/>
      <c r="K13" s="49"/>
      <c r="L13" s="49"/>
      <c r="M13" s="49"/>
      <c r="N13" s="49"/>
      <c r="O13" s="35"/>
    </row>
    <row r="14" spans="1:27" ht="99" customHeight="1" x14ac:dyDescent="0.3">
      <c r="A14" s="51"/>
      <c r="B14" s="49"/>
      <c r="C14" s="49" t="s">
        <v>309</v>
      </c>
      <c r="D14" s="49"/>
      <c r="E14" s="206" t="str">
        <f>V2</f>
        <v>VS, ↑ Hydration, severe liver damage, histamine related reactions</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Meds'!A49</f>
        <v>0</v>
      </c>
      <c r="R2" t="str">
        <f>'Protected - Detail re Meds'!B49</f>
        <v>Fluconazole/Diflucan</v>
      </c>
      <c r="S2" t="str">
        <f>'Protected - Detail re Meds'!C49</f>
        <v>Anti-infectives</v>
      </c>
      <c r="T2" t="str">
        <f>'Protected - Detail re Meds'!D49</f>
        <v>Fungal Infection</v>
      </c>
      <c r="U2" t="str">
        <f>'Protected - Detail re Meds'!E49</f>
        <v>LFTs</v>
      </c>
      <c r="V2" t="str">
        <f>'Protected - Detail re Meds'!F49</f>
        <v>Dizziness, cardiac irreg.</v>
      </c>
      <c r="W2" t="str">
        <f>'Protected - Detail re Meds'!G49</f>
        <v>X</v>
      </c>
      <c r="X2" t="str">
        <f>'Protected - Detail re Meds'!H49</f>
        <v>X</v>
      </c>
      <c r="Y2">
        <f>'Protected - Detail re Meds'!I49</f>
        <v>0</v>
      </c>
      <c r="Z2">
        <f>'Protected - Detail re Meds'!J49</f>
        <v>0</v>
      </c>
      <c r="AA2">
        <f>'Protected - Detail re Meds'!L49</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Fluconazole/Diflucan</v>
      </c>
      <c r="C6" s="211"/>
      <c r="D6" s="211"/>
      <c r="E6" s="75"/>
      <c r="F6" s="47" t="s">
        <v>293</v>
      </c>
      <c r="G6" s="74" t="str">
        <f>IF(Q2=0,"n/a",Q2)</f>
        <v>n/a</v>
      </c>
      <c r="H6" s="34"/>
      <c r="I6" s="34"/>
      <c r="J6" s="48"/>
      <c r="K6" s="34"/>
      <c r="L6" s="34"/>
      <c r="M6" s="34"/>
      <c r="N6" s="34"/>
      <c r="O6" s="34"/>
    </row>
    <row r="7" spans="1:27" ht="18.75" x14ac:dyDescent="0.3">
      <c r="A7" s="46" t="s">
        <v>292</v>
      </c>
      <c r="B7" s="197" t="str">
        <f>S2</f>
        <v>Anti-infectives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Fungal Infection</v>
      </c>
      <c r="F12" s="205"/>
      <c r="G12" s="205"/>
      <c r="H12" s="205"/>
      <c r="I12" s="205"/>
      <c r="J12" s="50"/>
      <c r="K12" s="49"/>
      <c r="L12" s="49"/>
      <c r="M12" s="49"/>
      <c r="N12" s="49"/>
      <c r="O12" s="35"/>
    </row>
    <row r="13" spans="1:27" ht="18.75" x14ac:dyDescent="0.3">
      <c r="A13" s="51"/>
      <c r="B13" s="49"/>
      <c r="C13" s="49" t="s">
        <v>296</v>
      </c>
      <c r="D13" s="49"/>
      <c r="E13" s="205" t="str">
        <f>U2</f>
        <v>LFTs</v>
      </c>
      <c r="F13" s="205"/>
      <c r="G13" s="205"/>
      <c r="H13" s="205"/>
      <c r="I13" s="194"/>
      <c r="J13" s="50"/>
      <c r="K13" s="49"/>
      <c r="L13" s="49"/>
      <c r="M13" s="49"/>
      <c r="N13" s="49"/>
      <c r="O13" s="35"/>
    </row>
    <row r="14" spans="1:27" ht="99" customHeight="1" x14ac:dyDescent="0.3">
      <c r="A14" s="51"/>
      <c r="B14" s="49"/>
      <c r="C14" s="49" t="s">
        <v>309</v>
      </c>
      <c r="D14" s="49"/>
      <c r="E14" s="206" t="str">
        <f>V2</f>
        <v>Dizziness, cardiac irreg.</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AA38"/>
  <sheetViews>
    <sheetView workbookViewId="0">
      <selection activeCell="F37" sqref="F3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Meds'!A50</f>
        <v>0</v>
      </c>
      <c r="R2" t="str">
        <f>'Protected - Detail re Meds'!B50</f>
        <v>Foscarnet/Foscavir</v>
      </c>
      <c r="S2" t="str">
        <f>'Protected - Detail re Meds'!C50</f>
        <v>Anti-infectives</v>
      </c>
      <c r="T2" t="str">
        <f>'Protected - Detail re Meds'!D50</f>
        <v>Treat CMV in AIDS patients</v>
      </c>
      <c r="U2" t="str">
        <f>'Protected - Detail re Meds'!E50</f>
        <v>CrCl, LFTs, Lytes</v>
      </c>
      <c r="V2" t="str">
        <f>'Protected - Detail re Meds'!F50</f>
        <v>IV Hydration, Extremely Nephrotoxic, Electrolyte imbalance</v>
      </c>
      <c r="W2" t="str">
        <f>'Protected - Detail re Meds'!G50</f>
        <v>X</v>
      </c>
      <c r="X2" t="str">
        <f>'Protected - Detail re Meds'!H50</f>
        <v>X</v>
      </c>
      <c r="Y2">
        <f>'Protected - Detail re Meds'!I50</f>
        <v>0</v>
      </c>
      <c r="Z2">
        <f>'Protected - Detail re Meds'!J50</f>
        <v>0</v>
      </c>
      <c r="AA2">
        <f>'Protected - Detail re Meds'!L50</f>
        <v>0</v>
      </c>
    </row>
    <row r="3" spans="1:27" ht="21" x14ac:dyDescent="0.35">
      <c r="A3" s="113" t="s">
        <v>432</v>
      </c>
      <c r="B3" s="113"/>
      <c r="C3" s="77"/>
      <c r="D3" s="77"/>
      <c r="E3" s="77"/>
      <c r="F3" s="77"/>
      <c r="G3" s="77"/>
      <c r="H3" s="77"/>
      <c r="I3" s="77"/>
      <c r="J3" s="78"/>
      <c r="K3" s="77"/>
      <c r="L3" s="77"/>
      <c r="M3" s="77"/>
      <c r="N3" s="77"/>
      <c r="O3" s="37"/>
    </row>
    <row r="4" spans="1:27" ht="21" x14ac:dyDescent="0.35">
      <c r="A4" s="114" t="s">
        <v>439</v>
      </c>
      <c r="B4" s="114"/>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18.75" x14ac:dyDescent="0.3">
      <c r="A6" s="46" t="s">
        <v>294</v>
      </c>
      <c r="B6" s="211" t="str">
        <f>R2</f>
        <v>Foscarnet/Foscavir</v>
      </c>
      <c r="C6" s="211"/>
      <c r="D6" s="211"/>
      <c r="E6" s="75"/>
      <c r="F6" s="47" t="s">
        <v>293</v>
      </c>
      <c r="G6" s="74" t="str">
        <f>IF(Q2=0,"n/a",Q2)</f>
        <v>n/a</v>
      </c>
      <c r="H6" s="34"/>
      <c r="I6" s="34"/>
      <c r="J6" s="48"/>
      <c r="K6" s="34"/>
      <c r="L6" s="34"/>
      <c r="M6" s="34"/>
      <c r="N6" s="34"/>
      <c r="O6" s="34"/>
    </row>
    <row r="7" spans="1:27" ht="18.75" x14ac:dyDescent="0.3">
      <c r="A7" s="46" t="s">
        <v>292</v>
      </c>
      <c r="B7" s="197" t="str">
        <f>S2</f>
        <v>Anti-infectives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Treat CMV in AIDS patients</v>
      </c>
      <c r="F12" s="205"/>
      <c r="G12" s="205"/>
      <c r="H12" s="205"/>
      <c r="I12" s="205"/>
      <c r="J12" s="50"/>
      <c r="K12" s="49"/>
      <c r="L12" s="49"/>
      <c r="M12" s="49"/>
      <c r="N12" s="49"/>
      <c r="O12" s="35"/>
    </row>
    <row r="13" spans="1:27" ht="18.75" x14ac:dyDescent="0.3">
      <c r="A13" s="51"/>
      <c r="B13" s="49"/>
      <c r="C13" s="49" t="s">
        <v>296</v>
      </c>
      <c r="D13" s="49"/>
      <c r="E13" s="205" t="str">
        <f>U2</f>
        <v>CrCl, LFTs, Lytes</v>
      </c>
      <c r="F13" s="205"/>
      <c r="G13" s="205"/>
      <c r="H13" s="205"/>
      <c r="I13" s="194"/>
      <c r="J13" s="50"/>
      <c r="K13" s="49"/>
      <c r="L13" s="49"/>
      <c r="M13" s="49"/>
      <c r="N13" s="49"/>
      <c r="O13" s="35"/>
    </row>
    <row r="14" spans="1:27" ht="99" customHeight="1" x14ac:dyDescent="0.3">
      <c r="A14" s="51"/>
      <c r="B14" s="49"/>
      <c r="C14" s="49" t="s">
        <v>309</v>
      </c>
      <c r="D14" s="49"/>
      <c r="E14" s="206" t="str">
        <f>V2</f>
        <v>IV Hydration, Extremely Nephrotoxic, Electrolyte imbalance</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AA38"/>
  <sheetViews>
    <sheetView workbookViewId="0">
      <selection activeCell="E5" sqref="E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Meds'!A51</f>
        <v>0</v>
      </c>
      <c r="R2" t="str">
        <f>'Protected - Detail re Meds'!B51</f>
        <v>Gancyclovir/Cytovene</v>
      </c>
      <c r="S2" t="str">
        <f>'Protected - Detail re Meds'!C51</f>
        <v>Anti-infectives</v>
      </c>
      <c r="T2" t="str">
        <f>'Protected - Detail re Meds'!D51</f>
        <v>Viral Infection</v>
      </c>
      <c r="U2" t="str">
        <f>'Protected - Detail re Meds'!E51</f>
        <v>CrCl, CBC ċ diff + Plts</v>
      </c>
      <c r="V2" t="str">
        <f>'Protected - Detail re Meds'!F51</f>
        <v>IV Hydration, Extremely Nephrotoxic, Potential carcinogen</v>
      </c>
      <c r="W2" t="str">
        <f>'Protected - Detail re Meds'!G51</f>
        <v>X</v>
      </c>
      <c r="X2" t="str">
        <f>'Protected - Detail re Meds'!H51</f>
        <v>X</v>
      </c>
      <c r="Y2">
        <f>'Protected - Detail re Meds'!I51</f>
        <v>0</v>
      </c>
      <c r="Z2">
        <f>'Protected - Detail re Meds'!J51</f>
        <v>0</v>
      </c>
      <c r="AA2">
        <f>'Protected - Detail re Meds'!L51</f>
        <v>0</v>
      </c>
    </row>
    <row r="3" spans="1:27" ht="21" x14ac:dyDescent="0.35">
      <c r="A3" s="113" t="s">
        <v>432</v>
      </c>
      <c r="B3" s="113"/>
      <c r="C3" s="77"/>
      <c r="D3" s="77"/>
      <c r="E3" s="77"/>
      <c r="F3" s="77"/>
      <c r="G3" s="77"/>
      <c r="H3" s="77"/>
      <c r="I3" s="77"/>
      <c r="J3" s="78"/>
      <c r="K3" s="77"/>
      <c r="L3" s="77"/>
      <c r="M3" s="77"/>
      <c r="N3" s="77"/>
      <c r="O3" s="37"/>
    </row>
    <row r="4" spans="1:27" ht="21" x14ac:dyDescent="0.35">
      <c r="A4" s="114" t="s">
        <v>439</v>
      </c>
      <c r="B4" s="114"/>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18.75" x14ac:dyDescent="0.3">
      <c r="A6" s="46" t="s">
        <v>294</v>
      </c>
      <c r="B6" s="211" t="str">
        <f>R2</f>
        <v>Gancyclovir/Cytovene</v>
      </c>
      <c r="C6" s="211"/>
      <c r="D6" s="211"/>
      <c r="E6" s="75"/>
      <c r="F6" s="47" t="s">
        <v>293</v>
      </c>
      <c r="G6" s="74" t="str">
        <f>IF(Q2=0,"n/a",Q2)</f>
        <v>n/a</v>
      </c>
      <c r="H6" s="34"/>
      <c r="I6" s="34"/>
      <c r="J6" s="48"/>
      <c r="K6" s="34"/>
      <c r="L6" s="34"/>
      <c r="M6" s="34"/>
      <c r="N6" s="34"/>
      <c r="O6" s="34"/>
    </row>
    <row r="7" spans="1:27" ht="18.75" x14ac:dyDescent="0.3">
      <c r="A7" s="46" t="s">
        <v>292</v>
      </c>
      <c r="B7" s="197" t="str">
        <f>S2</f>
        <v>Anti-infectives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Viral Infection</v>
      </c>
      <c r="F12" s="205"/>
      <c r="G12" s="205"/>
      <c r="H12" s="205"/>
      <c r="I12" s="205"/>
      <c r="J12" s="50"/>
      <c r="K12" s="49"/>
      <c r="L12" s="49"/>
      <c r="M12" s="49"/>
      <c r="N12" s="49"/>
      <c r="O12" s="35"/>
    </row>
    <row r="13" spans="1:27" ht="18.75" x14ac:dyDescent="0.3">
      <c r="A13" s="51"/>
      <c r="B13" s="49"/>
      <c r="C13" s="49" t="s">
        <v>296</v>
      </c>
      <c r="D13" s="49"/>
      <c r="E13" s="205" t="str">
        <f>U2</f>
        <v>CrCl, CBC ċ diff + Plts</v>
      </c>
      <c r="F13" s="205"/>
      <c r="G13" s="205"/>
      <c r="H13" s="205"/>
      <c r="I13" s="194"/>
      <c r="J13" s="50"/>
      <c r="K13" s="49"/>
      <c r="L13" s="49"/>
      <c r="M13" s="49"/>
      <c r="N13" s="49"/>
      <c r="O13" s="35"/>
    </row>
    <row r="14" spans="1:27" ht="99" customHeight="1" x14ac:dyDescent="0.3">
      <c r="A14" s="51"/>
      <c r="B14" s="49"/>
      <c r="C14" s="49" t="s">
        <v>309</v>
      </c>
      <c r="D14" s="49"/>
      <c r="E14" s="206" t="str">
        <f>V2</f>
        <v>IV Hydration, Extremely Nephrotoxic, Potential carcinogen</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AA38"/>
  <sheetViews>
    <sheetView workbookViewId="0">
      <selection activeCell="B14" sqref="B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Meds'!A52</f>
        <v>0</v>
      </c>
      <c r="R2" t="str">
        <f>'Protected - Detail re Meds'!B52</f>
        <v>Micafungin/Mycamine</v>
      </c>
      <c r="S2" t="str">
        <f>'Protected - Detail re Meds'!C52</f>
        <v>Anti-infectives</v>
      </c>
      <c r="T2" t="str">
        <f>'Protected - Detail re Meds'!D52</f>
        <v>Fungal Infection</v>
      </c>
      <c r="U2" t="str">
        <f>'Protected - Detail re Meds'!E52</f>
        <v>CBC, BUN, Cr, LFTs</v>
      </c>
      <c r="V2" t="str">
        <f>'Protected - Detail re Meds'!F52</f>
        <v>Hemolytic Anemia, signs of Liver dysfunction</v>
      </c>
      <c r="W2" t="str">
        <f>'Protected - Detail re Meds'!G52</f>
        <v>X</v>
      </c>
      <c r="X2">
        <f>'Protected - Detail re Meds'!H52</f>
        <v>0</v>
      </c>
      <c r="Y2">
        <f>'Protected - Detail re Meds'!I52</f>
        <v>0</v>
      </c>
      <c r="Z2">
        <f>'Protected - Detail re Meds'!J52</f>
        <v>0</v>
      </c>
      <c r="AA2">
        <f>'Protected - Detail re Meds'!L52</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Micafungin/Mycamine</v>
      </c>
      <c r="C6" s="211"/>
      <c r="D6" s="211"/>
      <c r="E6" s="75"/>
      <c r="F6" s="47" t="s">
        <v>293</v>
      </c>
      <c r="G6" s="74" t="str">
        <f>IF(Q2=0,"n/a",Q2)</f>
        <v>n/a</v>
      </c>
      <c r="H6" s="34"/>
      <c r="I6" s="34"/>
      <c r="J6" s="48"/>
      <c r="K6" s="34"/>
      <c r="L6" s="34"/>
      <c r="M6" s="34"/>
      <c r="N6" s="34"/>
      <c r="O6" s="34"/>
    </row>
    <row r="7" spans="1:27" ht="18.75" x14ac:dyDescent="0.3">
      <c r="A7" s="46" t="s">
        <v>292</v>
      </c>
      <c r="B7" s="197" t="str">
        <f>S2</f>
        <v>Anti-infectives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Fungal Infection</v>
      </c>
      <c r="F12" s="205"/>
      <c r="G12" s="205"/>
      <c r="H12" s="205"/>
      <c r="I12" s="205"/>
      <c r="J12" s="50"/>
      <c r="K12" s="49"/>
      <c r="L12" s="49"/>
      <c r="M12" s="49"/>
      <c r="N12" s="49"/>
      <c r="O12" s="35"/>
    </row>
    <row r="13" spans="1:27" ht="18.75" x14ac:dyDescent="0.3">
      <c r="A13" s="51"/>
      <c r="B13" s="49"/>
      <c r="C13" s="49" t="s">
        <v>296</v>
      </c>
      <c r="D13" s="49"/>
      <c r="E13" s="205" t="str">
        <f>U2</f>
        <v>CBC, BUN, Cr, LFTs</v>
      </c>
      <c r="F13" s="205"/>
      <c r="G13" s="205"/>
      <c r="H13" s="205"/>
      <c r="I13" s="194"/>
      <c r="J13" s="50"/>
      <c r="K13" s="49"/>
      <c r="L13" s="49"/>
      <c r="M13" s="49"/>
      <c r="N13" s="49"/>
      <c r="O13" s="35"/>
    </row>
    <row r="14" spans="1:27" ht="99" customHeight="1" x14ac:dyDescent="0.3">
      <c r="A14" s="51"/>
      <c r="B14" s="49"/>
      <c r="C14" s="49" t="s">
        <v>309</v>
      </c>
      <c r="D14" s="49"/>
      <c r="E14" s="206" t="str">
        <f>V2</f>
        <v>Hemolytic Anemia, signs of Liver dysfunction</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AA38"/>
  <sheetViews>
    <sheetView workbookViewId="0">
      <selection activeCell="C32" sqref="C3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Meds'!A53</f>
        <v>1</v>
      </c>
      <c r="R2" t="str">
        <f>'Protected - Detail re Meds'!B53</f>
        <v>Doxorubicin/Adriamycin</v>
      </c>
      <c r="S2" t="str">
        <f>'Protected - Detail re Meds'!C53</f>
        <v>Chemotherapy</v>
      </c>
      <c r="T2" t="str">
        <f>'Protected - Detail re Meds'!D53</f>
        <v>Cancer</v>
      </c>
      <c r="U2" t="str">
        <f>'Protected - Detail re Meds'!E53</f>
        <v xml:space="preserve">CBC ċ diff + Plts, Uric acid, CMP </v>
      </c>
      <c r="V2" t="str">
        <f>'Protected - Detail re Meds'!F53</f>
        <v>Obtain parameters for VS; CHF, Arrythmias, Cardiotoxicity</v>
      </c>
      <c r="W2" t="str">
        <f>'Protected - Detail re Meds'!G53</f>
        <v>X</v>
      </c>
      <c r="X2" t="str">
        <f>'Protected - Detail re Meds'!H53</f>
        <v>X</v>
      </c>
      <c r="Y2">
        <f>'Protected - Detail re Meds'!I53</f>
        <v>0</v>
      </c>
      <c r="Z2" t="str">
        <f>'Protected - Detail re Meds'!J53</f>
        <v>X</v>
      </c>
      <c r="AA2" t="str">
        <f>'Protected - Detail re Meds'!L53</f>
        <v>Med Chemotherapeutic agents</v>
      </c>
    </row>
    <row r="3" spans="1:27" ht="21" x14ac:dyDescent="0.35">
      <c r="A3" s="113" t="s">
        <v>432</v>
      </c>
      <c r="B3" s="113"/>
      <c r="C3" s="77"/>
      <c r="D3" s="77"/>
      <c r="E3" s="77"/>
      <c r="F3" s="77"/>
      <c r="G3" s="77"/>
      <c r="H3" s="77"/>
      <c r="I3" s="77"/>
      <c r="J3" s="78"/>
      <c r="K3" s="77"/>
      <c r="L3" s="77"/>
      <c r="M3" s="77"/>
      <c r="N3" s="77"/>
      <c r="O3" s="37"/>
    </row>
    <row r="4" spans="1:27" ht="21" x14ac:dyDescent="0.35">
      <c r="A4" s="114" t="s">
        <v>439</v>
      </c>
      <c r="B4" s="114"/>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18.75" x14ac:dyDescent="0.3">
      <c r="A6" s="46" t="s">
        <v>294</v>
      </c>
      <c r="B6" s="211" t="str">
        <f>R2</f>
        <v>Doxorubicin/Adriamycin</v>
      </c>
      <c r="C6" s="211"/>
      <c r="D6" s="211"/>
      <c r="E6" s="75"/>
      <c r="F6" s="47" t="s">
        <v>293</v>
      </c>
      <c r="G6" s="74">
        <f>IF(Q2=0,"n/a",Q2)</f>
        <v>1</v>
      </c>
      <c r="H6" s="34"/>
      <c r="I6" s="34"/>
      <c r="J6" s="48"/>
      <c r="K6" s="34"/>
      <c r="L6" s="34"/>
      <c r="M6" s="34"/>
      <c r="N6" s="34"/>
      <c r="O6" s="34"/>
    </row>
    <row r="7" spans="1:27" ht="18.75" x14ac:dyDescent="0.3">
      <c r="A7" s="46" t="s">
        <v>292</v>
      </c>
      <c r="B7" s="197" t="str">
        <f>S2</f>
        <v>Chemotherapy</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Cancer</v>
      </c>
      <c r="F12" s="205"/>
      <c r="G12" s="205"/>
      <c r="H12" s="205"/>
      <c r="I12" s="205"/>
      <c r="J12" s="50"/>
      <c r="K12" s="49"/>
      <c r="L12" s="49"/>
      <c r="M12" s="49"/>
      <c r="N12" s="49"/>
      <c r="O12" s="35"/>
    </row>
    <row r="13" spans="1:27" ht="18.75" x14ac:dyDescent="0.3">
      <c r="A13" s="51"/>
      <c r="B13" s="49"/>
      <c r="C13" s="49" t="s">
        <v>296</v>
      </c>
      <c r="D13" s="49"/>
      <c r="E13" s="205" t="str">
        <f>U2</f>
        <v xml:space="preserve">CBC ċ diff + Plts, Uric acid, CMP </v>
      </c>
      <c r="F13" s="205"/>
      <c r="G13" s="205"/>
      <c r="H13" s="205"/>
      <c r="I13" s="194"/>
      <c r="J13" s="50"/>
      <c r="K13" s="49"/>
      <c r="L13" s="49"/>
      <c r="M13" s="49"/>
      <c r="N13" s="49"/>
      <c r="O13" s="35"/>
    </row>
    <row r="14" spans="1:27" ht="99" customHeight="1" x14ac:dyDescent="0.3">
      <c r="A14" s="51"/>
      <c r="B14" s="49"/>
      <c r="C14" s="49" t="s">
        <v>309</v>
      </c>
      <c r="D14" s="49"/>
      <c r="E14" s="206" t="str">
        <f>V2</f>
        <v>Obtain parameters for VS; CHF, Arrythmias, Cardiotoxicity</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Y</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Med Chemotherapeutic agents</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AA39"/>
  <sheetViews>
    <sheetView workbookViewId="0">
      <selection activeCell="C37" sqref="C3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Meds'!A54</f>
        <v>1</v>
      </c>
      <c r="R2" t="str">
        <f>'Protected - Detail re Meds'!B54</f>
        <v>Blinatumomab/Blincyto</v>
      </c>
      <c r="S2" t="str">
        <f>'Protected - Detail re Meds'!C54</f>
        <v>Chemotherapy</v>
      </c>
      <c r="T2" t="str">
        <f>'Protected - Detail re Meds'!D54</f>
        <v>Cancer</v>
      </c>
      <c r="U2" t="str">
        <f>'Protected - Detail re Meds'!E54</f>
        <v>CBC ċ diff + Plts, BMP</v>
      </c>
      <c r="V2" t="str">
        <f>'Protected - Detail re Meds'!F54</f>
        <v>Daily=wts, VS and Neuro checks, 2 pump in home and ensure extra medication available, no flush of medline 0.2 micron filter, Monitor for:changes in behavior, seizures, speech disorders, cytokline release such as chills, hypotension, wheezing</v>
      </c>
      <c r="W2" t="str">
        <f>'Protected - Detail re Meds'!G54</f>
        <v>X</v>
      </c>
      <c r="X2" t="str">
        <f>'Protected - Detail re Meds'!H54</f>
        <v>X</v>
      </c>
      <c r="Y2">
        <f>'Protected - Detail re Meds'!I54</f>
        <v>0</v>
      </c>
      <c r="Z2">
        <f>'Protected - Detail re Meds'!J54</f>
        <v>0</v>
      </c>
      <c r="AA2" t="str">
        <f>'Protected - Detail re Meds'!L54</f>
        <v>Med Chemotherapeutic agents</v>
      </c>
    </row>
    <row r="3" spans="1:27" ht="21" x14ac:dyDescent="0.35">
      <c r="A3" s="113" t="s">
        <v>432</v>
      </c>
      <c r="B3" s="77"/>
      <c r="C3" s="77"/>
      <c r="D3" s="77"/>
      <c r="E3" s="77"/>
      <c r="F3" s="77"/>
      <c r="G3" s="77"/>
      <c r="H3" s="77"/>
      <c r="I3" s="77"/>
      <c r="J3" s="78"/>
      <c r="K3" s="77"/>
      <c r="L3" s="77"/>
      <c r="M3" s="77"/>
      <c r="N3" s="77"/>
      <c r="O3" s="37"/>
    </row>
    <row r="4" spans="1:27" ht="21" x14ac:dyDescent="0.35">
      <c r="A4" s="114" t="s">
        <v>439</v>
      </c>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Blinatumomab/Blincyto</v>
      </c>
      <c r="C6" s="211"/>
      <c r="D6" s="211"/>
      <c r="E6" s="75"/>
      <c r="F6" s="47" t="s">
        <v>293</v>
      </c>
      <c r="G6" s="74">
        <f>IF(Q2=0,"n/a",Q2)</f>
        <v>1</v>
      </c>
      <c r="H6" s="34"/>
      <c r="I6" s="34"/>
      <c r="J6" s="48"/>
      <c r="K6" s="34"/>
      <c r="L6" s="34"/>
      <c r="M6" s="34"/>
      <c r="N6" s="34"/>
      <c r="O6" s="34"/>
    </row>
    <row r="7" spans="1:27" ht="18.75" x14ac:dyDescent="0.3">
      <c r="A7" s="46" t="s">
        <v>292</v>
      </c>
      <c r="B7" s="197" t="str">
        <f>S2</f>
        <v>Chemotherapy</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113"/>
      <c r="C9" s="39"/>
      <c r="D9" s="65"/>
      <c r="E9" s="65"/>
      <c r="F9" s="65"/>
      <c r="G9" s="49"/>
      <c r="H9" s="49"/>
      <c r="I9" s="49"/>
      <c r="J9" s="50"/>
      <c r="K9" s="49"/>
      <c r="L9" s="49"/>
      <c r="M9" s="49"/>
      <c r="N9" s="49"/>
      <c r="O9" s="35"/>
    </row>
    <row r="10" spans="1:27" ht="18.75" x14ac:dyDescent="0.3">
      <c r="A10" s="51"/>
      <c r="B10" s="114"/>
      <c r="C10" s="63"/>
      <c r="D10" s="65"/>
      <c r="E10" s="65"/>
      <c r="F10" s="65"/>
      <c r="G10" s="49"/>
      <c r="H10" s="49"/>
      <c r="I10" s="49"/>
      <c r="J10" s="50"/>
      <c r="K10" s="49"/>
      <c r="L10" s="49"/>
      <c r="M10" s="49"/>
      <c r="N10" s="49"/>
      <c r="O10" s="35"/>
    </row>
    <row r="11" spans="1:27" ht="18.75" x14ac:dyDescent="0.3">
      <c r="A11" s="51"/>
      <c r="B11" s="114"/>
      <c r="C11" s="63"/>
      <c r="D11" s="65"/>
      <c r="E11" s="65"/>
      <c r="F11" s="65"/>
      <c r="G11" s="49"/>
      <c r="H11" s="49"/>
      <c r="I11" s="49"/>
      <c r="J11" s="50"/>
      <c r="K11" s="49"/>
      <c r="L11" s="49"/>
      <c r="M11" s="49"/>
      <c r="N11" s="49"/>
      <c r="O11" s="35"/>
    </row>
    <row r="12" spans="1:27" ht="18.75" x14ac:dyDescent="0.3">
      <c r="A12" s="51"/>
      <c r="B12" s="49"/>
      <c r="C12" s="49" t="s">
        <v>295</v>
      </c>
      <c r="D12" s="49"/>
      <c r="E12" s="205" t="str">
        <f>T2</f>
        <v>Cancer</v>
      </c>
      <c r="F12" s="205"/>
      <c r="G12" s="205"/>
      <c r="H12" s="205"/>
      <c r="I12" s="205"/>
      <c r="J12" s="50"/>
      <c r="K12" s="49"/>
      <c r="L12" s="49"/>
      <c r="M12" s="49"/>
      <c r="N12" s="49"/>
      <c r="O12" s="35"/>
    </row>
    <row r="13" spans="1:27" ht="18.75" x14ac:dyDescent="0.3">
      <c r="A13" s="51"/>
      <c r="B13" s="49"/>
      <c r="C13" s="49" t="s">
        <v>296</v>
      </c>
      <c r="D13" s="49"/>
      <c r="E13" s="205" t="str">
        <f>U2</f>
        <v>CBC ċ diff + Plts, BMP</v>
      </c>
      <c r="F13" s="205"/>
      <c r="G13" s="205"/>
      <c r="H13" s="205"/>
      <c r="I13" s="194"/>
      <c r="J13" s="50"/>
      <c r="K13" s="49"/>
      <c r="L13" s="49"/>
      <c r="M13" s="49"/>
      <c r="N13" s="49"/>
      <c r="O13" s="35"/>
    </row>
    <row r="14" spans="1:27" ht="99" customHeight="1" x14ac:dyDescent="0.3">
      <c r="A14" s="51"/>
      <c r="B14" s="49"/>
      <c r="C14" s="49" t="s">
        <v>309</v>
      </c>
      <c r="D14" s="49"/>
      <c r="E14" s="215" t="str">
        <f>V2</f>
        <v>Daily=wts, VS and Neuro checks, 2 pump in home and ensure extra medication available, no flush of medline 0.2 micron filter, Monitor for:changes in behavior, seizures, speech disorders, cytokline release such as chills, hypotension, wheezing</v>
      </c>
      <c r="F14" s="215"/>
      <c r="G14" s="215"/>
      <c r="H14" s="215"/>
      <c r="I14" s="215"/>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Med Chemotherapeutic agents</v>
      </c>
      <c r="F23" s="205"/>
      <c r="G23" s="205"/>
      <c r="H23" s="205"/>
      <c r="I23" s="49"/>
      <c r="J23" s="50"/>
      <c r="K23" s="49"/>
      <c r="L23" s="49"/>
      <c r="M23" s="49"/>
      <c r="N23" s="49"/>
      <c r="O23" s="35"/>
    </row>
    <row r="24" spans="1:15" ht="18.75" x14ac:dyDescent="0.3">
      <c r="A24" s="51"/>
      <c r="B24" s="49"/>
      <c r="C24" s="49"/>
      <c r="D24" s="49"/>
      <c r="E24" s="47"/>
      <c r="F24" s="47"/>
      <c r="G24" s="47"/>
      <c r="H24" s="47"/>
      <c r="I24" s="49"/>
      <c r="J24" s="50"/>
      <c r="K24" s="49"/>
      <c r="L24" s="49"/>
      <c r="M24" s="49"/>
      <c r="N24" s="49"/>
      <c r="O24" s="35"/>
    </row>
    <row r="25" spans="1:15" ht="18.75" x14ac:dyDescent="0.3">
      <c r="A25" s="87" t="s">
        <v>404</v>
      </c>
      <c r="B25" s="86" t="s">
        <v>403</v>
      </c>
      <c r="C25" s="49"/>
      <c r="D25" s="49"/>
      <c r="E25" s="49"/>
      <c r="F25" s="75"/>
      <c r="G25" s="75"/>
      <c r="H25" s="75"/>
      <c r="I25" s="49"/>
      <c r="J25" s="50"/>
      <c r="K25" s="49"/>
      <c r="L25" s="49"/>
      <c r="M25" s="49"/>
      <c r="N25" s="49"/>
      <c r="O25" s="35"/>
    </row>
    <row r="26" spans="1:15" ht="18.75" x14ac:dyDescent="0.3">
      <c r="A26" s="52" t="s">
        <v>310</v>
      </c>
      <c r="B26" s="40" t="s">
        <v>314</v>
      </c>
      <c r="C26" s="40"/>
      <c r="D26" s="40"/>
      <c r="E26" s="40"/>
      <c r="F26" s="40"/>
      <c r="G26" s="60"/>
      <c r="H26" s="60"/>
      <c r="I26" s="53"/>
      <c r="J26" s="54"/>
      <c r="K26" s="49"/>
      <c r="L26" s="49"/>
      <c r="M26" s="49"/>
      <c r="N26" s="49"/>
      <c r="O26" s="35"/>
    </row>
    <row r="27" spans="1:15" ht="18.75" x14ac:dyDescent="0.3">
      <c r="A27" s="52"/>
      <c r="B27" s="40" t="s">
        <v>315</v>
      </c>
      <c r="C27" s="40"/>
      <c r="D27" s="40"/>
      <c r="E27" s="40"/>
      <c r="F27" s="40"/>
      <c r="G27" s="60"/>
      <c r="H27" s="60"/>
      <c r="I27" s="53"/>
      <c r="J27" s="54"/>
      <c r="K27" s="49"/>
      <c r="L27" s="49"/>
      <c r="M27" s="49"/>
      <c r="N27" s="49"/>
      <c r="O27" s="35"/>
    </row>
    <row r="28" spans="1:15" ht="18.75" x14ac:dyDescent="0.3">
      <c r="A28" s="52"/>
      <c r="B28" s="40" t="s">
        <v>185</v>
      </c>
      <c r="C28" s="40"/>
      <c r="D28" s="40"/>
      <c r="E28" s="40"/>
      <c r="F28" s="40"/>
      <c r="G28" s="53"/>
      <c r="H28" s="53"/>
      <c r="I28" s="53"/>
      <c r="J28" s="54"/>
      <c r="K28" s="49"/>
      <c r="L28" s="49"/>
      <c r="M28" s="49"/>
      <c r="N28" s="49"/>
      <c r="O28" s="35"/>
    </row>
    <row r="29" spans="1:15" ht="18.75" x14ac:dyDescent="0.3">
      <c r="A29" s="52"/>
      <c r="B29" s="40"/>
      <c r="C29" s="40"/>
      <c r="D29" s="40"/>
      <c r="E29" s="40"/>
      <c r="F29" s="40"/>
      <c r="G29" s="53"/>
      <c r="H29" s="53"/>
      <c r="I29" s="53"/>
      <c r="J29" s="54"/>
      <c r="K29" s="49"/>
      <c r="L29" s="49"/>
      <c r="M29" s="49"/>
      <c r="N29" s="49"/>
      <c r="O29" s="35"/>
    </row>
    <row r="30" spans="1:15" x14ac:dyDescent="0.25">
      <c r="A30" s="52"/>
      <c r="B30" s="53"/>
      <c r="C30" s="53"/>
      <c r="D30" s="53"/>
      <c r="E30" s="53"/>
      <c r="F30" s="53"/>
      <c r="G30" s="53"/>
      <c r="H30" s="53"/>
      <c r="I30" s="53"/>
      <c r="J30" s="54"/>
      <c r="K30" s="53"/>
      <c r="L30" s="53"/>
      <c r="M30" s="53"/>
      <c r="N30" s="53"/>
      <c r="O30" s="40"/>
    </row>
    <row r="31" spans="1:15" x14ac:dyDescent="0.25">
      <c r="A31" s="52" t="s">
        <v>300</v>
      </c>
      <c r="B31" s="55" t="s">
        <v>306</v>
      </c>
      <c r="C31" s="53" t="s">
        <v>304</v>
      </c>
      <c r="D31" s="31"/>
      <c r="E31" s="31"/>
      <c r="F31" s="31"/>
      <c r="G31" s="31"/>
      <c r="H31" s="31"/>
      <c r="I31" s="53"/>
      <c r="J31" s="54"/>
      <c r="K31" s="53"/>
      <c r="L31" s="53"/>
      <c r="M31" s="53"/>
      <c r="N31" s="53"/>
      <c r="O31" s="40"/>
    </row>
    <row r="32" spans="1:15" x14ac:dyDescent="0.25">
      <c r="A32" s="52"/>
      <c r="B32" s="55" t="s">
        <v>301</v>
      </c>
      <c r="C32" s="53" t="s">
        <v>303</v>
      </c>
      <c r="D32" s="53"/>
      <c r="E32" s="53"/>
      <c r="F32" s="53"/>
      <c r="G32" s="53"/>
      <c r="H32" s="53"/>
      <c r="I32" s="53"/>
      <c r="J32" s="54"/>
      <c r="K32" s="53"/>
      <c r="L32" s="53"/>
      <c r="M32" s="53"/>
      <c r="N32" s="53"/>
      <c r="O32" s="40"/>
    </row>
    <row r="33" spans="1:15" ht="14.45" customHeight="1" x14ac:dyDescent="0.3">
      <c r="A33" s="51"/>
      <c r="B33" s="55" t="s">
        <v>302</v>
      </c>
      <c r="C33" s="53" t="s">
        <v>305</v>
      </c>
      <c r="D33" s="53"/>
      <c r="E33" s="53"/>
      <c r="F33" s="53"/>
      <c r="G33" s="53"/>
      <c r="H33" s="53"/>
      <c r="I33" s="49"/>
      <c r="J33" s="50"/>
      <c r="K33" s="49"/>
      <c r="L33" s="49"/>
      <c r="M33" s="49"/>
      <c r="N33" s="49"/>
      <c r="O33" s="35"/>
    </row>
    <row r="34" spans="1:15" ht="18.75" x14ac:dyDescent="0.3">
      <c r="A34" s="51"/>
      <c r="B34" s="49"/>
      <c r="C34" s="49"/>
      <c r="D34" s="49"/>
      <c r="E34" s="49"/>
      <c r="F34" s="49"/>
      <c r="G34" s="49"/>
      <c r="H34" s="49"/>
      <c r="I34" s="49"/>
      <c r="J34" s="50"/>
      <c r="K34" s="49"/>
      <c r="L34" s="49"/>
      <c r="M34" s="49"/>
      <c r="N34" s="49"/>
      <c r="O34" s="35"/>
    </row>
    <row r="35" spans="1:15" ht="19.5" thickBot="1" x14ac:dyDescent="0.35">
      <c r="A35" s="56"/>
      <c r="B35" s="57"/>
      <c r="C35" s="57"/>
      <c r="D35" s="57"/>
      <c r="E35" s="57"/>
      <c r="F35" s="57"/>
      <c r="G35" s="57"/>
      <c r="H35" s="57"/>
      <c r="I35" s="57"/>
      <c r="J35" s="58"/>
      <c r="K35" s="49"/>
      <c r="L35" s="49"/>
      <c r="M35" s="49"/>
      <c r="N35" s="49"/>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row r="39" spans="1:15" ht="18.75" x14ac:dyDescent="0.3">
      <c r="A39" s="35"/>
      <c r="B39" s="35"/>
      <c r="C39" s="35"/>
      <c r="D39" s="35"/>
      <c r="E39" s="35"/>
      <c r="F39" s="35"/>
      <c r="G39" s="35"/>
      <c r="H39" s="35"/>
      <c r="I39" s="35"/>
      <c r="J39" s="35"/>
      <c r="K39" s="35"/>
      <c r="L39" s="35"/>
      <c r="M39" s="35"/>
      <c r="N39" s="35"/>
      <c r="O39"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AA38"/>
  <sheetViews>
    <sheetView workbookViewId="0">
      <selection activeCell="D33" sqref="D3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Meds'!A55</f>
        <v>2</v>
      </c>
      <c r="R2" t="str">
        <f>'Protected - Detail re Meds'!B55</f>
        <v>Cytarabine/Ara-C</v>
      </c>
      <c r="S2" t="str">
        <f>'Protected - Detail re Meds'!C55</f>
        <v>Chemotherapy</v>
      </c>
      <c r="T2" t="str">
        <f>'Protected - Detail re Meds'!D55</f>
        <v>Cancer</v>
      </c>
      <c r="U2" t="str">
        <f>'Protected - Detail re Meds'!E55</f>
        <v>CBC ċ diff + Plts</v>
      </c>
      <c r="V2" t="str">
        <f>'Protected - Detail re Meds'!F55</f>
        <v>Obtain order for prophylactic antiemetics; N/V, Bleeding, Neutropenia, Neurotoxic; Can be given IV Push, 100-200 mg over 1-3 minutes</v>
      </c>
      <c r="W2" t="str">
        <f>'Protected - Detail re Meds'!G55</f>
        <v>X</v>
      </c>
      <c r="X2" t="str">
        <f>'Protected - Detail re Meds'!H55</f>
        <v>X</v>
      </c>
      <c r="Y2" t="str">
        <f>'Protected - Detail re Meds'!I55</f>
        <v>X</v>
      </c>
      <c r="Z2">
        <f>'Protected - Detail re Meds'!J55</f>
        <v>0</v>
      </c>
      <c r="AA2" t="str">
        <f>'Protected - Detail re Meds'!L55</f>
        <v>Med Chemotherapeutic agents</v>
      </c>
    </row>
    <row r="3" spans="1:27" ht="21" x14ac:dyDescent="0.35">
      <c r="A3" s="113" t="s">
        <v>432</v>
      </c>
      <c r="B3" s="77"/>
      <c r="C3" s="77"/>
      <c r="D3" s="77"/>
      <c r="E3" s="77"/>
      <c r="F3" s="77"/>
      <c r="G3" s="77"/>
      <c r="H3" s="77"/>
      <c r="I3" s="77"/>
      <c r="J3" s="78"/>
      <c r="K3" s="77"/>
      <c r="L3" s="77"/>
      <c r="M3" s="77"/>
      <c r="N3" s="77"/>
      <c r="O3" s="37"/>
    </row>
    <row r="4" spans="1:27" ht="21" x14ac:dyDescent="0.35">
      <c r="A4" s="114" t="s">
        <v>439</v>
      </c>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Cytarabine/Ara-C</v>
      </c>
      <c r="C6" s="211"/>
      <c r="D6" s="211"/>
      <c r="E6" s="75"/>
      <c r="F6" s="47" t="s">
        <v>293</v>
      </c>
      <c r="G6" s="74">
        <f>IF(Q2=0,"n/a",Q2)</f>
        <v>2</v>
      </c>
      <c r="H6" s="34"/>
      <c r="I6" s="34"/>
      <c r="J6" s="48"/>
      <c r="K6" s="34"/>
      <c r="L6" s="34"/>
      <c r="M6" s="34"/>
      <c r="N6" s="34"/>
      <c r="O6" s="34"/>
    </row>
    <row r="7" spans="1:27" ht="18.75" x14ac:dyDescent="0.3">
      <c r="A7" s="46" t="s">
        <v>292</v>
      </c>
      <c r="B7" s="197" t="str">
        <f>S2</f>
        <v>Chemotherapy</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113"/>
      <c r="C9" s="39"/>
      <c r="D9" s="65"/>
      <c r="E9" s="65"/>
      <c r="F9" s="65"/>
      <c r="G9" s="49"/>
      <c r="H9" s="49"/>
      <c r="I9" s="49"/>
      <c r="J9" s="50"/>
      <c r="K9" s="49"/>
      <c r="L9" s="49"/>
      <c r="M9" s="49"/>
      <c r="N9" s="49"/>
      <c r="O9" s="35"/>
    </row>
    <row r="10" spans="1:27" ht="18.75" x14ac:dyDescent="0.3">
      <c r="A10" s="51"/>
      <c r="B10" s="114"/>
      <c r="C10" s="63"/>
      <c r="D10" s="65"/>
      <c r="E10" s="65"/>
      <c r="F10" s="65"/>
      <c r="G10" s="49"/>
      <c r="H10" s="49"/>
      <c r="I10" s="49"/>
      <c r="J10" s="50"/>
      <c r="K10" s="49"/>
      <c r="L10" s="49"/>
      <c r="M10" s="49"/>
      <c r="N10" s="49"/>
      <c r="O10" s="35"/>
    </row>
    <row r="11" spans="1:27" ht="18.75" x14ac:dyDescent="0.3">
      <c r="A11" s="51"/>
      <c r="B11" s="114"/>
      <c r="C11" s="63"/>
      <c r="D11" s="65"/>
      <c r="E11" s="65"/>
      <c r="F11" s="65"/>
      <c r="G11" s="49"/>
      <c r="H11" s="49"/>
      <c r="I11" s="49"/>
      <c r="J11" s="50"/>
      <c r="K11" s="49"/>
      <c r="L11" s="49"/>
      <c r="M11" s="49"/>
      <c r="N11" s="49"/>
      <c r="O11" s="35"/>
    </row>
    <row r="12" spans="1:27" ht="18.75" x14ac:dyDescent="0.3">
      <c r="A12" s="51"/>
      <c r="B12" s="49"/>
      <c r="C12" s="49" t="s">
        <v>295</v>
      </c>
      <c r="D12" s="49"/>
      <c r="E12" s="205" t="str">
        <f>T2</f>
        <v>Cancer</v>
      </c>
      <c r="F12" s="205"/>
      <c r="G12" s="205"/>
      <c r="H12" s="205"/>
      <c r="I12" s="205"/>
      <c r="J12" s="50"/>
      <c r="K12" s="49"/>
      <c r="L12" s="49"/>
      <c r="M12" s="49"/>
      <c r="N12" s="49"/>
      <c r="O12" s="35"/>
    </row>
    <row r="13" spans="1:27" ht="18.75" x14ac:dyDescent="0.3">
      <c r="A13" s="51"/>
      <c r="B13" s="49"/>
      <c r="C13" s="49" t="s">
        <v>296</v>
      </c>
      <c r="D13" s="49"/>
      <c r="E13" s="205" t="str">
        <f>U2</f>
        <v>CBC ċ diff + Plts</v>
      </c>
      <c r="F13" s="205"/>
      <c r="G13" s="205"/>
      <c r="H13" s="205"/>
      <c r="I13" s="194"/>
      <c r="J13" s="50"/>
      <c r="K13" s="49"/>
      <c r="L13" s="49"/>
      <c r="M13" s="49"/>
      <c r="N13" s="49"/>
      <c r="O13" s="35"/>
    </row>
    <row r="14" spans="1:27" ht="99" customHeight="1" x14ac:dyDescent="0.3">
      <c r="A14" s="51"/>
      <c r="B14" s="49"/>
      <c r="C14" s="49" t="s">
        <v>309</v>
      </c>
      <c r="D14" s="49"/>
      <c r="E14" s="216" t="str">
        <f>V2</f>
        <v>Obtain order for prophylactic antiemetics; N/V, Bleeding, Neutropenia, Neurotoxic; Can be given IV Push, 100-200 mg over 1-3 minutes</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Med Chemotherapeutic agents</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AA38"/>
  <sheetViews>
    <sheetView workbookViewId="0">
      <selection sqref="A1:J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Meds'!A56</f>
        <v>1</v>
      </c>
      <c r="R2" t="str">
        <f>'Protected - Detail re Meds'!B56</f>
        <v>Etoposide/Vepacid VP</v>
      </c>
      <c r="S2" t="str">
        <f>'Protected - Detail re Meds'!C56</f>
        <v>Chemotherapy</v>
      </c>
      <c r="T2" t="str">
        <f>'Protected - Detail re Meds'!D56</f>
        <v>Cancer</v>
      </c>
      <c r="U2" t="str">
        <f>'Protected - Detail re Meds'!E56</f>
        <v>CBC ċ diff + Plts</v>
      </c>
      <c r="V2" t="str">
        <f>'Protected - Detail re Meds'!F56</f>
        <v>IV Hydration, Neutropenia, Mouth ulcers, Bleeding</v>
      </c>
      <c r="W2" t="str">
        <f>'Protected - Detail re Meds'!G56</f>
        <v>X</v>
      </c>
      <c r="X2" t="str">
        <f>'Protected - Detail re Meds'!H56</f>
        <v>X</v>
      </c>
      <c r="Y2">
        <f>'Protected - Detail re Meds'!I56</f>
        <v>0</v>
      </c>
      <c r="Z2" t="str">
        <f>'Protected - Detail re Meds'!J56</f>
        <v>X</v>
      </c>
      <c r="AA2" t="str">
        <f>'Protected - Detail re Meds'!L56</f>
        <v>Med Chemotherapeutic agents</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Etoposide/Vepacid VP</v>
      </c>
      <c r="C6" s="211"/>
      <c r="D6" s="211"/>
      <c r="E6" s="75"/>
      <c r="F6" s="47" t="s">
        <v>293</v>
      </c>
      <c r="G6" s="74">
        <f>IF(Q2=0,"n/a",Q2)</f>
        <v>1</v>
      </c>
      <c r="H6" s="34"/>
      <c r="I6" s="34"/>
      <c r="J6" s="48"/>
      <c r="K6" s="34"/>
      <c r="L6" s="34"/>
      <c r="M6" s="34"/>
      <c r="N6" s="34"/>
      <c r="O6" s="34"/>
    </row>
    <row r="7" spans="1:27" ht="18.75" x14ac:dyDescent="0.3">
      <c r="A7" s="46" t="s">
        <v>292</v>
      </c>
      <c r="B7" s="197" t="str">
        <f>S2</f>
        <v>Chemotherapy</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Cancer</v>
      </c>
      <c r="F12" s="205"/>
      <c r="G12" s="205"/>
      <c r="H12" s="205"/>
      <c r="I12" s="205"/>
      <c r="J12" s="50"/>
      <c r="K12" s="49"/>
      <c r="L12" s="49"/>
      <c r="M12" s="49"/>
      <c r="N12" s="49"/>
      <c r="O12" s="35"/>
    </row>
    <row r="13" spans="1:27" ht="18.75" x14ac:dyDescent="0.3">
      <c r="A13" s="51"/>
      <c r="B13" s="49"/>
      <c r="C13" s="49" t="s">
        <v>296</v>
      </c>
      <c r="D13" s="49"/>
      <c r="E13" s="205" t="str">
        <f>U2</f>
        <v>CBC ċ diff + Plts</v>
      </c>
      <c r="F13" s="205"/>
      <c r="G13" s="205"/>
      <c r="H13" s="205"/>
      <c r="I13" s="194"/>
      <c r="J13" s="50"/>
      <c r="K13" s="49"/>
      <c r="L13" s="49"/>
      <c r="M13" s="49"/>
      <c r="N13" s="49"/>
      <c r="O13" s="35"/>
    </row>
    <row r="14" spans="1:27" ht="99" customHeight="1" x14ac:dyDescent="0.3">
      <c r="A14" s="51"/>
      <c r="B14" s="49"/>
      <c r="C14" s="49" t="s">
        <v>309</v>
      </c>
      <c r="D14" s="49"/>
      <c r="E14" s="216" t="str">
        <f>V2</f>
        <v>IV Hydration, Neutropenia, Mouth ulcers, Bleeding</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Y</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Med Chemotherapeutic agents</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AA38"/>
  <sheetViews>
    <sheetView topLeftCell="A26" workbookViewId="0">
      <selection activeCell="F32" sqref="F3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Meds'!A45</f>
        <v>1</v>
      </c>
      <c r="R2" t="str">
        <f>'Protected - Detail re Meds'!B45</f>
        <v>Amphotericin B</v>
      </c>
      <c r="S2" t="str">
        <f>'Protected - Detail re Meds'!C45</f>
        <v>Anti-infectives</v>
      </c>
      <c r="T2" t="str">
        <f>'Protected - Detail re Meds'!D45</f>
        <v>Fungal Infection</v>
      </c>
      <c r="U2" t="str">
        <f>'Protected - Detail re Meds'!E45</f>
        <v>CBC, PT, Lytes, BUN, Cr, LFTS</v>
      </c>
      <c r="V2" t="str">
        <f>'Protected - Detail re Meds'!F45</f>
        <v>Long Visit, Premed, VS, ↑ Hydration, Stop infusion for severe chills, fever, dyspnea for all formulas, Lipid formulas S/E less severe, Flush ċ D5W</v>
      </c>
      <c r="W2" t="str">
        <f>'Protected - Detail re Meds'!G45</f>
        <v>X</v>
      </c>
      <c r="X2" t="str">
        <f>'Protected - Detail re Meds'!H45</f>
        <v>X</v>
      </c>
      <c r="Y2">
        <f>'Protected - Detail re Meds'!I45</f>
        <v>0</v>
      </c>
      <c r="Z2">
        <f>'Protected - Detail re Meds'!J45</f>
        <v>0</v>
      </c>
      <c r="AA2">
        <f>'Protected - Detail re Meds'!L45</f>
        <v>0</v>
      </c>
    </row>
    <row r="3" spans="1:27" ht="21" x14ac:dyDescent="0.35">
      <c r="A3" s="113" t="s">
        <v>432</v>
      </c>
      <c r="B3" s="113"/>
      <c r="C3" s="77"/>
      <c r="D3" s="77"/>
      <c r="E3" s="77"/>
      <c r="F3" s="77"/>
      <c r="G3" s="77"/>
      <c r="H3" s="77"/>
      <c r="I3" s="77"/>
      <c r="J3" s="78"/>
      <c r="K3" s="77"/>
      <c r="L3" s="77"/>
      <c r="M3" s="77"/>
      <c r="N3" s="77"/>
      <c r="O3" s="37"/>
    </row>
    <row r="4" spans="1:27" ht="21" x14ac:dyDescent="0.35">
      <c r="A4" s="114" t="s">
        <v>439</v>
      </c>
      <c r="B4" s="114"/>
      <c r="C4" s="77"/>
      <c r="D4" s="77"/>
      <c r="E4" s="77"/>
      <c r="F4" s="77"/>
      <c r="G4" s="77"/>
      <c r="H4" s="77"/>
      <c r="I4" s="77"/>
      <c r="J4" s="78"/>
      <c r="K4" s="77"/>
      <c r="L4" s="77"/>
      <c r="M4" s="77"/>
      <c r="N4" s="77"/>
      <c r="O4" s="37"/>
    </row>
    <row r="5" spans="1:27" ht="18.75" x14ac:dyDescent="0.3">
      <c r="A5" s="44"/>
      <c r="B5" s="114"/>
      <c r="C5" s="75"/>
      <c r="D5" s="75"/>
      <c r="E5" s="75"/>
      <c r="F5" s="75"/>
      <c r="G5" s="75"/>
      <c r="H5" s="75"/>
      <c r="I5" s="75"/>
      <c r="J5" s="45"/>
      <c r="K5" s="75"/>
      <c r="L5" s="75"/>
      <c r="M5" s="75"/>
      <c r="N5" s="75"/>
      <c r="O5" s="32"/>
    </row>
    <row r="6" spans="1:27" ht="18.75" x14ac:dyDescent="0.3">
      <c r="A6" s="46" t="s">
        <v>294</v>
      </c>
      <c r="B6" s="195" t="str">
        <f>R2</f>
        <v>Amphotericin B</v>
      </c>
      <c r="C6" s="195"/>
      <c r="D6" s="195"/>
      <c r="E6" s="75"/>
      <c r="F6" s="47" t="s">
        <v>293</v>
      </c>
      <c r="G6" s="74">
        <f>IF(Q2=0,"n/a",Q2)</f>
        <v>1</v>
      </c>
      <c r="H6" s="34"/>
      <c r="I6" s="34"/>
      <c r="J6" s="48"/>
      <c r="K6" s="34"/>
      <c r="L6" s="34"/>
      <c r="M6" s="34"/>
      <c r="N6" s="34"/>
      <c r="O6" s="34"/>
    </row>
    <row r="7" spans="1:27" ht="18.75" x14ac:dyDescent="0.3">
      <c r="A7" s="46" t="s">
        <v>292</v>
      </c>
      <c r="B7" s="197" t="str">
        <f>S2</f>
        <v>Anti-infectives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113"/>
      <c r="C9" s="39"/>
      <c r="D9" s="65"/>
      <c r="E9" s="65"/>
      <c r="F9" s="65"/>
      <c r="G9" s="49"/>
      <c r="H9" s="49"/>
      <c r="I9" s="49"/>
      <c r="J9" s="50"/>
      <c r="K9" s="49"/>
      <c r="L9" s="49"/>
      <c r="M9" s="49"/>
      <c r="N9" s="49"/>
      <c r="O9" s="35"/>
    </row>
    <row r="10" spans="1:27" ht="18.75" x14ac:dyDescent="0.3">
      <c r="A10" s="51"/>
      <c r="B10" s="114"/>
      <c r="C10" s="63"/>
      <c r="D10" s="65"/>
      <c r="E10" s="65"/>
      <c r="F10" s="65"/>
      <c r="G10" s="49"/>
      <c r="H10" s="49"/>
      <c r="I10" s="49"/>
      <c r="J10" s="50"/>
      <c r="K10" s="49"/>
      <c r="L10" s="49"/>
      <c r="M10" s="49"/>
      <c r="N10" s="49"/>
      <c r="O10" s="35"/>
    </row>
    <row r="11" spans="1:27" ht="18.75" x14ac:dyDescent="0.3">
      <c r="A11" s="51"/>
      <c r="B11" s="114"/>
      <c r="C11" s="63"/>
      <c r="D11" s="65"/>
      <c r="E11" s="65"/>
      <c r="F11" s="65"/>
      <c r="G11" s="49"/>
      <c r="H11" s="49"/>
      <c r="I11" s="49"/>
      <c r="J11" s="50"/>
      <c r="K11" s="49"/>
      <c r="L11" s="49"/>
      <c r="M11" s="49"/>
      <c r="N11" s="49"/>
      <c r="O11" s="35"/>
    </row>
    <row r="12" spans="1:27" ht="18.75" x14ac:dyDescent="0.3">
      <c r="A12" s="51"/>
      <c r="B12" s="49"/>
      <c r="C12" s="49" t="s">
        <v>295</v>
      </c>
      <c r="D12" s="49"/>
      <c r="E12" s="205" t="str">
        <f>T2</f>
        <v>Fungal Infection</v>
      </c>
      <c r="F12" s="205"/>
      <c r="G12" s="205"/>
      <c r="H12" s="205"/>
      <c r="I12" s="205"/>
      <c r="J12" s="50"/>
      <c r="K12" s="49"/>
      <c r="L12" s="49"/>
      <c r="M12" s="49"/>
      <c r="N12" s="49"/>
      <c r="O12" s="35"/>
    </row>
    <row r="13" spans="1:27" ht="18.75" x14ac:dyDescent="0.3">
      <c r="A13" s="51"/>
      <c r="B13" s="49"/>
      <c r="C13" s="49" t="s">
        <v>296</v>
      </c>
      <c r="D13" s="49"/>
      <c r="E13" s="205" t="str">
        <f>U2</f>
        <v>CBC, PT, Lytes, BUN, Cr, LFTS</v>
      </c>
      <c r="F13" s="205"/>
      <c r="G13" s="205"/>
      <c r="H13" s="205"/>
      <c r="I13" s="194"/>
      <c r="J13" s="50"/>
      <c r="K13" s="49"/>
      <c r="L13" s="49"/>
      <c r="M13" s="49"/>
      <c r="N13" s="49"/>
      <c r="O13" s="35"/>
    </row>
    <row r="14" spans="1:27" ht="99" customHeight="1" x14ac:dyDescent="0.3">
      <c r="A14" s="51"/>
      <c r="B14" s="49"/>
      <c r="C14" s="49" t="s">
        <v>309</v>
      </c>
      <c r="D14" s="49"/>
      <c r="E14" s="206" t="str">
        <f>V2</f>
        <v>Long Visit, Premed, VS, ↑ Hydration, Stop infusion for severe chills, fever, dyspnea for all formulas, Lipid formulas S/E less severe, Flush ċ D5W</v>
      </c>
      <c r="F14" s="206"/>
      <c r="G14" s="206"/>
      <c r="H14" s="206"/>
      <c r="I14" s="20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AA38"/>
  <sheetViews>
    <sheetView workbookViewId="0">
      <selection activeCell="K17" sqref="K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Meds'!A57</f>
        <v>2</v>
      </c>
      <c r="R2" t="str">
        <f>'Protected - Detail re Meds'!B57</f>
        <v>Irinotecan/Camptosar</v>
      </c>
      <c r="S2" t="str">
        <f>'Protected - Detail re Meds'!C57</f>
        <v>Chemotherapy</v>
      </c>
      <c r="T2" t="str">
        <f>'Protected - Detail re Meds'!D57</f>
        <v>Cancer</v>
      </c>
      <c r="U2" t="str">
        <f>'Protected - Detail re Meds'!E57</f>
        <v>CBC ċ diff + Plts, Cr, BUN</v>
      </c>
      <c r="V2" t="str">
        <f>'Protected - Detail re Meds'!F57</f>
        <v>IV Hydration, Premed ċ Antiemetics, Severe diarrhea, Electrolyte imbalance, Neutropenia</v>
      </c>
      <c r="W2" t="str">
        <f>'Protected - Detail re Meds'!G57</f>
        <v>X</v>
      </c>
      <c r="X2" t="str">
        <f>'Protected - Detail re Meds'!H57</f>
        <v>X</v>
      </c>
      <c r="Y2">
        <f>'Protected - Detail re Meds'!I57</f>
        <v>0</v>
      </c>
      <c r="Z2">
        <f>'Protected - Detail re Meds'!J57</f>
        <v>0</v>
      </c>
      <c r="AA2" t="str">
        <f>'Protected - Detail re Meds'!L57</f>
        <v>Med Chemotherapeutic agents</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Irinotecan/Camptosar</v>
      </c>
      <c r="C6" s="211"/>
      <c r="D6" s="211"/>
      <c r="E6" s="75"/>
      <c r="F6" s="47" t="s">
        <v>293</v>
      </c>
      <c r="G6" s="74">
        <f>IF(Q2=0,"n/a",Q2)</f>
        <v>2</v>
      </c>
      <c r="H6" s="34"/>
      <c r="I6" s="34"/>
      <c r="J6" s="48"/>
      <c r="K6" s="34"/>
      <c r="L6" s="34"/>
      <c r="M6" s="34"/>
      <c r="N6" s="34"/>
      <c r="O6" s="34"/>
    </row>
    <row r="7" spans="1:27" ht="18.75" x14ac:dyDescent="0.3">
      <c r="A7" s="46" t="s">
        <v>292</v>
      </c>
      <c r="B7" s="197" t="str">
        <f>S2</f>
        <v>Chemotherapy</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Cancer</v>
      </c>
      <c r="F12" s="205"/>
      <c r="G12" s="205"/>
      <c r="H12" s="205"/>
      <c r="I12" s="205"/>
      <c r="J12" s="50"/>
      <c r="K12" s="49"/>
      <c r="L12" s="49"/>
      <c r="M12" s="49"/>
      <c r="N12" s="49"/>
      <c r="O12" s="35"/>
    </row>
    <row r="13" spans="1:27" ht="18.75" x14ac:dyDescent="0.3">
      <c r="A13" s="51"/>
      <c r="B13" s="49"/>
      <c r="C13" s="49" t="s">
        <v>296</v>
      </c>
      <c r="D13" s="49"/>
      <c r="E13" s="205" t="str">
        <f>U2</f>
        <v>CBC ċ diff + Plts, Cr, BUN</v>
      </c>
      <c r="F13" s="205"/>
      <c r="G13" s="205"/>
      <c r="H13" s="205"/>
      <c r="I13" s="194"/>
      <c r="J13" s="50"/>
      <c r="K13" s="49"/>
      <c r="L13" s="49"/>
      <c r="M13" s="49"/>
      <c r="N13" s="49"/>
      <c r="O13" s="35"/>
    </row>
    <row r="14" spans="1:27" ht="99" customHeight="1" x14ac:dyDescent="0.3">
      <c r="A14" s="51"/>
      <c r="B14" s="49"/>
      <c r="C14" s="49" t="s">
        <v>309</v>
      </c>
      <c r="D14" s="49"/>
      <c r="E14" s="216" t="str">
        <f>V2</f>
        <v>IV Hydration, Premed ċ Antiemetics, Severe diarrhea, Electrolyte imbalance, Neutropenia</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Med Chemotherapeutic agents</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AA38"/>
  <sheetViews>
    <sheetView workbookViewId="0">
      <selection activeCell="E14" sqref="E14:I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Meds'!A58</f>
        <v>2</v>
      </c>
      <c r="R2" t="str">
        <f>'Protected - Detail re Meds'!B58</f>
        <v>Methotrexate/MTX</v>
      </c>
      <c r="S2" t="str">
        <f>'Protected - Detail re Meds'!C58</f>
        <v>Chemotherapy</v>
      </c>
      <c r="T2" t="str">
        <f>'Protected - Detail re Meds'!D58</f>
        <v>Cancer, Severe Psoriasis, Severe Rheumatoid Arthritis</v>
      </c>
      <c r="U2" t="str">
        <f>'Protected - Detail re Meds'!E58</f>
        <v>CBC ċ diff + Plts, BMP</v>
      </c>
      <c r="V2" t="str">
        <f>'Protected - Detail re Meds'!F58</f>
        <v>Pneumonitis, Diarrhea, Ulcerative stomatitis, Electrolyte imbalance, Neutropenia; Can be given IV Push, 10 mg per 1 minute, syringe is marked with time to admin</v>
      </c>
      <c r="W2" t="str">
        <f>'Protected - Detail re Meds'!G58</f>
        <v>X</v>
      </c>
      <c r="X2" t="str">
        <f>'Protected - Detail re Meds'!H58</f>
        <v>X</v>
      </c>
      <c r="Y2" t="str">
        <f>'Protected - Detail re Meds'!I58</f>
        <v>X</v>
      </c>
      <c r="Z2">
        <f>'Protected - Detail re Meds'!J58</f>
        <v>0</v>
      </c>
      <c r="AA2" t="str">
        <f>'Protected - Detail re Meds'!L58</f>
        <v>Med Chemotherapeutic agents</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Methotrexate/MTX</v>
      </c>
      <c r="C6" s="211"/>
      <c r="D6" s="211"/>
      <c r="E6" s="75"/>
      <c r="F6" s="47" t="s">
        <v>293</v>
      </c>
      <c r="G6" s="74">
        <f>IF(Q2=0,"n/a",Q2)</f>
        <v>2</v>
      </c>
      <c r="H6" s="34"/>
      <c r="I6" s="34"/>
      <c r="J6" s="48"/>
      <c r="K6" s="34"/>
      <c r="L6" s="34"/>
      <c r="M6" s="34"/>
      <c r="N6" s="34"/>
      <c r="O6" s="34"/>
    </row>
    <row r="7" spans="1:27" ht="18.75" x14ac:dyDescent="0.3">
      <c r="A7" s="46" t="s">
        <v>292</v>
      </c>
      <c r="B7" s="197" t="str">
        <f>S2</f>
        <v>Chemotherapy</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Cancer, Severe Psoriasis, Severe Rheumatoid Arthritis</v>
      </c>
      <c r="F12" s="205"/>
      <c r="G12" s="205"/>
      <c r="H12" s="205"/>
      <c r="I12" s="205"/>
      <c r="J12" s="50"/>
      <c r="K12" s="49"/>
      <c r="L12" s="49"/>
      <c r="M12" s="49"/>
      <c r="N12" s="49"/>
      <c r="O12" s="35"/>
    </row>
    <row r="13" spans="1:27" ht="18.75" x14ac:dyDescent="0.3">
      <c r="A13" s="51"/>
      <c r="B13" s="49"/>
      <c r="C13" s="49" t="s">
        <v>296</v>
      </c>
      <c r="D13" s="49"/>
      <c r="E13" s="205" t="str">
        <f>U2</f>
        <v>CBC ċ diff + Plts, BMP</v>
      </c>
      <c r="F13" s="205"/>
      <c r="G13" s="205"/>
      <c r="H13" s="205"/>
      <c r="I13" s="194"/>
      <c r="J13" s="50"/>
      <c r="K13" s="49"/>
      <c r="L13" s="49"/>
      <c r="M13" s="49"/>
      <c r="N13" s="49"/>
      <c r="O13" s="35"/>
    </row>
    <row r="14" spans="1:27" ht="99" customHeight="1" x14ac:dyDescent="0.3">
      <c r="A14" s="51"/>
      <c r="B14" s="49"/>
      <c r="C14" s="49" t="s">
        <v>309</v>
      </c>
      <c r="D14" s="49"/>
      <c r="E14" s="216" t="str">
        <f>V2</f>
        <v>Pneumonitis, Diarrhea, Ulcerative stomatitis, Electrolyte imbalance, Neutropenia; Can be given IV Push, 10 mg per 1 minute, syringe is marked with time to admin</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Med Chemotherapeutic agents</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AA38"/>
  <sheetViews>
    <sheetView workbookViewId="0">
      <selection activeCell="C30" sqref="C3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Meds'!A59</f>
        <v>1</v>
      </c>
      <c r="R2" t="str">
        <f>'Protected - Detail re Meds'!B59</f>
        <v>Vinblastine/VLB</v>
      </c>
      <c r="S2" t="str">
        <f>'Protected - Detail re Meds'!C59</f>
        <v>Chemotherapy</v>
      </c>
      <c r="T2" t="str">
        <f>'Protected - Detail re Meds'!D59</f>
        <v>Cancer</v>
      </c>
      <c r="U2" t="str">
        <f>'Protected - Detail re Meds'!E59</f>
        <v>CBC ċ diff + Plts</v>
      </c>
      <c r="V2" t="str">
        <f>'Protected - Detail re Meds'!F59</f>
        <v>Pulmonary reactions (Bronchospasms), Leukopenia, Thrombocytopenia, Prophylactic antiemetics, Adequate Hydration, N/V</v>
      </c>
      <c r="W2" t="str">
        <f>'Protected - Detail re Meds'!G59</f>
        <v>X</v>
      </c>
      <c r="X2" t="str">
        <f>'Protected - Detail re Meds'!H59</f>
        <v>X</v>
      </c>
      <c r="Y2">
        <f>'Protected - Detail re Meds'!I59</f>
        <v>0</v>
      </c>
      <c r="Z2" t="str">
        <f>'Protected - Detail re Meds'!J59</f>
        <v>X</v>
      </c>
      <c r="AA2" t="str">
        <f>'Protected - Detail re Meds'!L59</f>
        <v>Med Chemotherapeutic agents</v>
      </c>
    </row>
    <row r="3" spans="1:27" ht="21" x14ac:dyDescent="0.35">
      <c r="A3" s="113" t="s">
        <v>432</v>
      </c>
      <c r="B3" s="77"/>
      <c r="C3" s="77"/>
      <c r="D3" s="77"/>
      <c r="E3" s="77"/>
      <c r="F3" s="77"/>
      <c r="G3" s="77"/>
      <c r="H3" s="77"/>
      <c r="I3" s="77"/>
      <c r="J3" s="78"/>
      <c r="K3" s="77"/>
      <c r="L3" s="77"/>
      <c r="M3" s="77"/>
      <c r="N3" s="77"/>
      <c r="O3" s="37"/>
    </row>
    <row r="4" spans="1:27" ht="21" x14ac:dyDescent="0.35">
      <c r="A4" s="114" t="s">
        <v>439</v>
      </c>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Vinblastine/VLB</v>
      </c>
      <c r="C6" s="211"/>
      <c r="D6" s="211"/>
      <c r="E6" s="75"/>
      <c r="F6" s="47" t="s">
        <v>293</v>
      </c>
      <c r="G6" s="74">
        <f>IF(Q2=0,"n/a",Q2)</f>
        <v>1</v>
      </c>
      <c r="H6" s="34"/>
      <c r="I6" s="34"/>
      <c r="J6" s="48"/>
      <c r="K6" s="34"/>
      <c r="L6" s="34"/>
      <c r="M6" s="34"/>
      <c r="N6" s="34"/>
      <c r="O6" s="34"/>
    </row>
    <row r="7" spans="1:27" ht="18.75" x14ac:dyDescent="0.3">
      <c r="A7" s="46" t="s">
        <v>292</v>
      </c>
      <c r="B7" s="197" t="str">
        <f>S2</f>
        <v>Chemotherapy</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113"/>
      <c r="C9" s="39"/>
      <c r="D9" s="65"/>
      <c r="E9" s="65"/>
      <c r="F9" s="65"/>
      <c r="G9" s="49"/>
      <c r="H9" s="49"/>
      <c r="I9" s="49"/>
      <c r="J9" s="50"/>
      <c r="K9" s="49"/>
      <c r="L9" s="49"/>
      <c r="M9" s="49"/>
      <c r="N9" s="49"/>
      <c r="O9" s="35"/>
    </row>
    <row r="10" spans="1:27" ht="18.75" x14ac:dyDescent="0.3">
      <c r="A10" s="51"/>
      <c r="B10" s="114"/>
      <c r="C10" s="63"/>
      <c r="D10" s="65"/>
      <c r="E10" s="65"/>
      <c r="F10" s="65"/>
      <c r="G10" s="49"/>
      <c r="H10" s="49"/>
      <c r="I10" s="49"/>
      <c r="J10" s="50"/>
      <c r="K10" s="49"/>
      <c r="L10" s="49"/>
      <c r="M10" s="49"/>
      <c r="N10" s="49"/>
      <c r="O10" s="35"/>
    </row>
    <row r="11" spans="1:27" ht="18.75" x14ac:dyDescent="0.3">
      <c r="A11" s="51"/>
      <c r="B11" s="114"/>
      <c r="C11" s="63"/>
      <c r="D11" s="65"/>
      <c r="E11" s="65"/>
      <c r="F11" s="65"/>
      <c r="G11" s="49"/>
      <c r="H11" s="49"/>
      <c r="I11" s="49"/>
      <c r="J11" s="50"/>
      <c r="K11" s="49"/>
      <c r="L11" s="49"/>
      <c r="M11" s="49"/>
      <c r="N11" s="49"/>
      <c r="O11" s="35"/>
    </row>
    <row r="12" spans="1:27" ht="18.75" x14ac:dyDescent="0.3">
      <c r="A12" s="51"/>
      <c r="B12" s="49"/>
      <c r="C12" s="49" t="s">
        <v>295</v>
      </c>
      <c r="D12" s="49"/>
      <c r="E12" s="205" t="str">
        <f>T2</f>
        <v>Cancer</v>
      </c>
      <c r="F12" s="205"/>
      <c r="G12" s="205"/>
      <c r="H12" s="205"/>
      <c r="I12" s="205"/>
      <c r="J12" s="50"/>
      <c r="K12" s="49"/>
      <c r="L12" s="49"/>
      <c r="M12" s="49"/>
      <c r="N12" s="49"/>
      <c r="O12" s="35"/>
    </row>
    <row r="13" spans="1:27" ht="18.75" x14ac:dyDescent="0.3">
      <c r="A13" s="51"/>
      <c r="B13" s="49"/>
      <c r="C13" s="49" t="s">
        <v>296</v>
      </c>
      <c r="D13" s="49"/>
      <c r="E13" s="205" t="str">
        <f>U2</f>
        <v>CBC ċ diff + Plts</v>
      </c>
      <c r="F13" s="205"/>
      <c r="G13" s="205"/>
      <c r="H13" s="205"/>
      <c r="I13" s="194"/>
      <c r="J13" s="50"/>
      <c r="K13" s="49"/>
      <c r="L13" s="49"/>
      <c r="M13" s="49"/>
      <c r="N13" s="49"/>
      <c r="O13" s="35"/>
    </row>
    <row r="14" spans="1:27" ht="99" customHeight="1" x14ac:dyDescent="0.3">
      <c r="A14" s="51"/>
      <c r="B14" s="49"/>
      <c r="C14" s="49" t="s">
        <v>309</v>
      </c>
      <c r="D14" s="49"/>
      <c r="E14" s="216" t="str">
        <f>V2</f>
        <v>Pulmonary reactions (Bronchospasms), Leukopenia, Thrombocytopenia, Prophylactic antiemetics, Adequate Hydration, N/V</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Y</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Med Chemotherapeutic agents</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AA38"/>
  <sheetViews>
    <sheetView workbookViewId="0">
      <selection activeCell="C33" sqref="C3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Meds'!A60</f>
        <v>1</v>
      </c>
      <c r="R2" t="str">
        <f>'Protected - Detail re Meds'!B60</f>
        <v>Vincristine/VCR</v>
      </c>
      <c r="S2" t="str">
        <f>'Protected - Detail re Meds'!C60</f>
        <v>Chemotherapy</v>
      </c>
      <c r="T2" t="str">
        <f>'Protected - Detail re Meds'!D60</f>
        <v>Cancer</v>
      </c>
      <c r="U2" t="str">
        <f>'Protected - Detail re Meds'!E60</f>
        <v>CBC ċ diff + Plts, LFTs</v>
      </c>
      <c r="V2" t="str">
        <f>'Protected - Detail re Meds'!F60</f>
        <v>IV Hydration, Antiemetics, Constipation, Bleeding</v>
      </c>
      <c r="W2" t="str">
        <f>'Protected - Detail re Meds'!G60</f>
        <v>X</v>
      </c>
      <c r="X2" t="str">
        <f>'Protected - Detail re Meds'!H60</f>
        <v>X</v>
      </c>
      <c r="Y2">
        <f>'Protected - Detail re Meds'!I60</f>
        <v>0</v>
      </c>
      <c r="Z2" t="str">
        <f>'Protected - Detail re Meds'!J60</f>
        <v>X</v>
      </c>
      <c r="AA2" t="str">
        <f>'Protected - Detail re Meds'!L60</f>
        <v>Med Chemotherapeutic agents</v>
      </c>
    </row>
    <row r="3" spans="1:27" ht="21" x14ac:dyDescent="0.35">
      <c r="A3" s="113" t="s">
        <v>432</v>
      </c>
      <c r="B3" s="77"/>
      <c r="C3" s="77"/>
      <c r="D3" s="77"/>
      <c r="E3" s="77"/>
      <c r="F3" s="77"/>
      <c r="G3" s="77"/>
      <c r="H3" s="77"/>
      <c r="I3" s="77"/>
      <c r="J3" s="78"/>
      <c r="K3" s="77"/>
      <c r="L3" s="77"/>
      <c r="M3" s="77"/>
      <c r="N3" s="77"/>
      <c r="O3" s="37"/>
    </row>
    <row r="4" spans="1:27" ht="21" x14ac:dyDescent="0.35">
      <c r="A4" s="114" t="s">
        <v>439</v>
      </c>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Vincristine/VCR</v>
      </c>
      <c r="C6" s="211"/>
      <c r="D6" s="211"/>
      <c r="E6" s="75"/>
      <c r="F6" s="47" t="s">
        <v>293</v>
      </c>
      <c r="G6" s="74">
        <f>IF(Q2=0,"n/a",Q2)</f>
        <v>1</v>
      </c>
      <c r="H6" s="34"/>
      <c r="I6" s="34"/>
      <c r="J6" s="48"/>
      <c r="K6" s="34"/>
      <c r="L6" s="34"/>
      <c r="M6" s="34"/>
      <c r="N6" s="34"/>
      <c r="O6" s="34"/>
    </row>
    <row r="7" spans="1:27" ht="18.75" x14ac:dyDescent="0.3">
      <c r="A7" s="46" t="s">
        <v>292</v>
      </c>
      <c r="B7" s="197" t="str">
        <f>S2</f>
        <v>Chemotherapy</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113"/>
      <c r="C9" s="39"/>
      <c r="D9" s="65"/>
      <c r="E9" s="65"/>
      <c r="F9" s="65"/>
      <c r="G9" s="49"/>
      <c r="H9" s="49"/>
      <c r="I9" s="49"/>
      <c r="J9" s="50"/>
      <c r="K9" s="49"/>
      <c r="L9" s="49"/>
      <c r="M9" s="49"/>
      <c r="N9" s="49"/>
      <c r="O9" s="35"/>
    </row>
    <row r="10" spans="1:27" ht="18.75" x14ac:dyDescent="0.3">
      <c r="A10" s="51"/>
      <c r="B10" s="114"/>
      <c r="C10" s="63"/>
      <c r="D10" s="65"/>
      <c r="E10" s="65"/>
      <c r="F10" s="65"/>
      <c r="G10" s="49"/>
      <c r="H10" s="49"/>
      <c r="I10" s="49"/>
      <c r="J10" s="50"/>
      <c r="K10" s="49"/>
      <c r="L10" s="49"/>
      <c r="M10" s="49"/>
      <c r="N10" s="49"/>
      <c r="O10" s="35"/>
    </row>
    <row r="11" spans="1:27" ht="18.75" x14ac:dyDescent="0.3">
      <c r="A11" s="51"/>
      <c r="B11" s="114"/>
      <c r="C11" s="63"/>
      <c r="D11" s="65"/>
      <c r="E11" s="65"/>
      <c r="F11" s="65"/>
      <c r="G11" s="49"/>
      <c r="H11" s="49"/>
      <c r="I11" s="49"/>
      <c r="J11" s="50"/>
      <c r="K11" s="49"/>
      <c r="L11" s="49"/>
      <c r="M11" s="49"/>
      <c r="N11" s="49"/>
      <c r="O11" s="35"/>
    </row>
    <row r="12" spans="1:27" ht="18.75" x14ac:dyDescent="0.3">
      <c r="A12" s="51"/>
      <c r="B12" s="49"/>
      <c r="C12" s="49" t="s">
        <v>295</v>
      </c>
      <c r="D12" s="49"/>
      <c r="E12" s="205" t="str">
        <f>T2</f>
        <v>Cancer</v>
      </c>
      <c r="F12" s="205"/>
      <c r="G12" s="205"/>
      <c r="H12" s="205"/>
      <c r="I12" s="205"/>
      <c r="J12" s="50"/>
      <c r="K12" s="49"/>
      <c r="L12" s="49"/>
      <c r="M12" s="49"/>
      <c r="N12" s="49"/>
      <c r="O12" s="35"/>
    </row>
    <row r="13" spans="1:27" ht="18.75" x14ac:dyDescent="0.3">
      <c r="A13" s="51"/>
      <c r="B13" s="49"/>
      <c r="C13" s="49" t="s">
        <v>296</v>
      </c>
      <c r="D13" s="49"/>
      <c r="E13" s="205" t="str">
        <f>U2</f>
        <v>CBC ċ diff + Plts, LFTs</v>
      </c>
      <c r="F13" s="205"/>
      <c r="G13" s="205"/>
      <c r="H13" s="205"/>
      <c r="I13" s="194"/>
      <c r="J13" s="50"/>
      <c r="K13" s="49"/>
      <c r="L13" s="49"/>
      <c r="M13" s="49"/>
      <c r="N13" s="49"/>
      <c r="O13" s="35"/>
    </row>
    <row r="14" spans="1:27" ht="99" customHeight="1" x14ac:dyDescent="0.3">
      <c r="A14" s="51"/>
      <c r="B14" s="49"/>
      <c r="C14" s="49" t="s">
        <v>309</v>
      </c>
      <c r="D14" s="49"/>
      <c r="E14" s="216" t="str">
        <f>V2</f>
        <v>IV Hydration, Antiemetics, Constipation, Bleeding</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Y</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Med Chemotherapeutic agents</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AA38"/>
  <sheetViews>
    <sheetView topLeftCell="A25" workbookViewId="0">
      <selection sqref="A1:J3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Meds'!A61</f>
        <v>2</v>
      </c>
      <c r="R2" t="str">
        <f>'Protected - Detail re Meds'!B61</f>
        <v>Fluorouracil/5FU</v>
      </c>
      <c r="S2" t="str">
        <f>'Protected - Detail re Meds'!C61</f>
        <v>Chemotherapy</v>
      </c>
      <c r="T2" t="str">
        <f>'Protected - Detail re Meds'!D61</f>
        <v>Cancer</v>
      </c>
      <c r="U2" t="str">
        <f>'Protected - Detail re Meds'!E61</f>
        <v>CBC ċ diff + Plts, Electrolytes, LFTs</v>
      </c>
      <c r="V2" t="str">
        <f>'Protected - Detail re Meds'!F61</f>
        <v>Mouth sores, Neuropathy, Neutropenia, Thrombocytopenia</v>
      </c>
      <c r="W2" t="str">
        <f>'Protected - Detail re Meds'!G61</f>
        <v>X</v>
      </c>
      <c r="X2" t="str">
        <f>'Protected - Detail re Meds'!H61</f>
        <v>X</v>
      </c>
      <c r="Y2">
        <f>'Protected - Detail re Meds'!I61</f>
        <v>0</v>
      </c>
      <c r="Z2">
        <f>'Protected - Detail re Meds'!J61</f>
        <v>0</v>
      </c>
      <c r="AA2" t="str">
        <f>'Protected - Detail re Meds'!L61</f>
        <v>Med Chemotherapeutic agents</v>
      </c>
    </row>
    <row r="3" spans="1:27" ht="21" x14ac:dyDescent="0.35">
      <c r="A3" s="113" t="s">
        <v>432</v>
      </c>
      <c r="B3" s="77"/>
      <c r="C3" s="77"/>
      <c r="D3" s="77"/>
      <c r="E3" s="77"/>
      <c r="F3" s="77"/>
      <c r="G3" s="77"/>
      <c r="H3" s="77"/>
      <c r="I3" s="77"/>
      <c r="J3" s="78"/>
      <c r="K3" s="77"/>
      <c r="L3" s="77"/>
      <c r="M3" s="77"/>
      <c r="N3" s="77"/>
      <c r="O3" s="37"/>
    </row>
    <row r="4" spans="1:27" ht="21" x14ac:dyDescent="0.35">
      <c r="A4" s="114" t="s">
        <v>439</v>
      </c>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Fluorouracil/5FU</v>
      </c>
      <c r="C6" s="211"/>
      <c r="D6" s="211"/>
      <c r="E6" s="75"/>
      <c r="F6" s="47" t="s">
        <v>293</v>
      </c>
      <c r="G6" s="74">
        <f>IF(Q2=0,"n/a",Q2)</f>
        <v>2</v>
      </c>
      <c r="H6" s="34"/>
      <c r="I6" s="34"/>
      <c r="J6" s="48"/>
      <c r="K6" s="34"/>
      <c r="L6" s="34"/>
      <c r="M6" s="34"/>
      <c r="N6" s="34"/>
      <c r="O6" s="34"/>
    </row>
    <row r="7" spans="1:27" ht="18.75" x14ac:dyDescent="0.3">
      <c r="A7" s="46" t="s">
        <v>292</v>
      </c>
      <c r="B7" s="197" t="str">
        <f>S2</f>
        <v>Chemotherapy</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113"/>
      <c r="C9" s="39"/>
      <c r="D9" s="65"/>
      <c r="E9" s="65"/>
      <c r="F9" s="65"/>
      <c r="G9" s="49"/>
      <c r="H9" s="49"/>
      <c r="I9" s="49"/>
      <c r="J9" s="50"/>
      <c r="K9" s="49"/>
      <c r="L9" s="49"/>
      <c r="M9" s="49"/>
      <c r="N9" s="49"/>
      <c r="O9" s="35"/>
    </row>
    <row r="10" spans="1:27" ht="18.75" x14ac:dyDescent="0.3">
      <c r="A10" s="51"/>
      <c r="B10" s="114"/>
      <c r="C10" s="63"/>
      <c r="D10" s="65"/>
      <c r="E10" s="65"/>
      <c r="F10" s="65"/>
      <c r="G10" s="49"/>
      <c r="H10" s="49"/>
      <c r="I10" s="49"/>
      <c r="J10" s="50"/>
      <c r="K10" s="49"/>
      <c r="L10" s="49"/>
      <c r="M10" s="49"/>
      <c r="N10" s="49"/>
      <c r="O10" s="35"/>
    </row>
    <row r="11" spans="1:27" ht="18.75" x14ac:dyDescent="0.3">
      <c r="A11" s="51"/>
      <c r="B11" s="114"/>
      <c r="C11" s="63"/>
      <c r="D11" s="65"/>
      <c r="E11" s="65"/>
      <c r="F11" s="65"/>
      <c r="G11" s="49"/>
      <c r="H11" s="49"/>
      <c r="I11" s="49"/>
      <c r="J11" s="50"/>
      <c r="K11" s="49"/>
      <c r="L11" s="49"/>
      <c r="M11" s="49"/>
      <c r="N11" s="49"/>
      <c r="O11" s="35"/>
    </row>
    <row r="12" spans="1:27" ht="18.75" x14ac:dyDescent="0.3">
      <c r="A12" s="51"/>
      <c r="B12" s="49"/>
      <c r="C12" s="49" t="s">
        <v>295</v>
      </c>
      <c r="D12" s="49"/>
      <c r="E12" s="205" t="str">
        <f>T2</f>
        <v>Cancer</v>
      </c>
      <c r="F12" s="205"/>
      <c r="G12" s="205"/>
      <c r="H12" s="205"/>
      <c r="I12" s="205"/>
      <c r="J12" s="50"/>
      <c r="K12" s="49"/>
      <c r="L12" s="49"/>
      <c r="M12" s="49"/>
      <c r="N12" s="49"/>
      <c r="O12" s="35"/>
    </row>
    <row r="13" spans="1:27" ht="18.75" x14ac:dyDescent="0.3">
      <c r="A13" s="51"/>
      <c r="B13" s="49"/>
      <c r="C13" s="49" t="s">
        <v>296</v>
      </c>
      <c r="D13" s="49"/>
      <c r="E13" s="205" t="str">
        <f>U2</f>
        <v>CBC ċ diff + Plts, Electrolytes, LFTs</v>
      </c>
      <c r="F13" s="205"/>
      <c r="G13" s="205"/>
      <c r="H13" s="205"/>
      <c r="I13" s="194"/>
      <c r="J13" s="50"/>
      <c r="K13" s="49"/>
      <c r="L13" s="49"/>
      <c r="M13" s="49"/>
      <c r="N13" s="49"/>
      <c r="O13" s="35"/>
    </row>
    <row r="14" spans="1:27" ht="99" customHeight="1" x14ac:dyDescent="0.3">
      <c r="A14" s="51"/>
      <c r="B14" s="49"/>
      <c r="C14" s="49" t="s">
        <v>309</v>
      </c>
      <c r="D14" s="49"/>
      <c r="E14" s="216" t="str">
        <f>V2</f>
        <v>Mouth sores, Neuropathy, Neutropenia, Thrombocytopenia</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Med Chemotherapeutic agents</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AA38"/>
  <sheetViews>
    <sheetView workbookViewId="0">
      <selection activeCell="C32" sqref="C3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Meds'!A62</f>
        <v>1</v>
      </c>
      <c r="R2" t="str">
        <f>'Protected - Detail re Meds'!B62</f>
        <v>Cocktail: Adriamycin/ Etoposide/ Vinblastine</v>
      </c>
      <c r="S2" t="str">
        <f>'Protected - Detail re Meds'!C62</f>
        <v>Chemotherapy</v>
      </c>
      <c r="T2" t="str">
        <f>'Protected - Detail re Meds'!D62</f>
        <v>Cancer</v>
      </c>
      <c r="U2" t="str">
        <f>'Protected - Detail re Meds'!E62</f>
        <v>See individual drugs for S/E &amp; Labs. MD must be on call for patient</v>
      </c>
      <c r="V2">
        <f>'Protected - Detail re Meds'!F62</f>
        <v>0</v>
      </c>
      <c r="W2" t="str">
        <f>'Protected - Detail re Meds'!G62</f>
        <v>X</v>
      </c>
      <c r="X2" t="str">
        <f>'Protected - Detail re Meds'!H62</f>
        <v>X</v>
      </c>
      <c r="Y2">
        <f>'Protected - Detail re Meds'!I62</f>
        <v>0</v>
      </c>
      <c r="Z2" t="str">
        <f>'Protected - Detail re Meds'!J62</f>
        <v>X</v>
      </c>
      <c r="AA2" t="str">
        <f>'Protected - Detail re Meds'!L62</f>
        <v>Med Chemotherapeutic agents</v>
      </c>
    </row>
    <row r="3" spans="1:27" ht="21" x14ac:dyDescent="0.35">
      <c r="A3" s="113" t="s">
        <v>432</v>
      </c>
      <c r="B3" s="77"/>
      <c r="C3" s="77"/>
      <c r="D3" s="77"/>
      <c r="E3" s="77"/>
      <c r="F3" s="77"/>
      <c r="G3" s="77"/>
      <c r="H3" s="77"/>
      <c r="I3" s="77"/>
      <c r="J3" s="78"/>
      <c r="K3" s="77"/>
      <c r="L3" s="77"/>
      <c r="M3" s="77"/>
      <c r="N3" s="77"/>
      <c r="O3" s="37"/>
    </row>
    <row r="4" spans="1:27" ht="21" x14ac:dyDescent="0.35">
      <c r="A4" s="114" t="s">
        <v>439</v>
      </c>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Cocktail: Adriamycin/ Etoposide/ Vinblastine</v>
      </c>
      <c r="C6" s="211"/>
      <c r="D6" s="211"/>
      <c r="E6" s="75"/>
      <c r="F6" s="47" t="s">
        <v>293</v>
      </c>
      <c r="G6" s="74">
        <f>IF(Q2=0,"n/a",Q2)</f>
        <v>1</v>
      </c>
      <c r="H6" s="34"/>
      <c r="I6" s="34"/>
      <c r="J6" s="48"/>
      <c r="K6" s="34"/>
      <c r="L6" s="34"/>
      <c r="M6" s="34"/>
      <c r="N6" s="34"/>
      <c r="O6" s="34"/>
    </row>
    <row r="7" spans="1:27" ht="18.75" x14ac:dyDescent="0.3">
      <c r="A7" s="46" t="s">
        <v>292</v>
      </c>
      <c r="B7" s="197" t="str">
        <f>S2</f>
        <v>Chemotherapy</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113"/>
      <c r="C9" s="39"/>
      <c r="D9" s="65"/>
      <c r="E9" s="65"/>
      <c r="F9" s="65"/>
      <c r="G9" s="49"/>
      <c r="H9" s="49"/>
      <c r="I9" s="49"/>
      <c r="J9" s="50"/>
      <c r="K9" s="49"/>
      <c r="L9" s="49"/>
      <c r="M9" s="49"/>
      <c r="N9" s="49"/>
      <c r="O9" s="35"/>
    </row>
    <row r="10" spans="1:27" ht="18.75" x14ac:dyDescent="0.3">
      <c r="A10" s="51"/>
      <c r="B10" s="114"/>
      <c r="C10" s="63"/>
      <c r="D10" s="65"/>
      <c r="E10" s="65"/>
      <c r="F10" s="65"/>
      <c r="G10" s="49"/>
      <c r="H10" s="49"/>
      <c r="I10" s="49"/>
      <c r="J10" s="50"/>
      <c r="K10" s="49"/>
      <c r="L10" s="49"/>
      <c r="M10" s="49"/>
      <c r="N10" s="49"/>
      <c r="O10" s="35"/>
    </row>
    <row r="11" spans="1:27" ht="18.75" x14ac:dyDescent="0.3">
      <c r="A11" s="51"/>
      <c r="B11" s="114"/>
      <c r="C11" s="63"/>
      <c r="D11" s="65"/>
      <c r="E11" s="65"/>
      <c r="F11" s="65"/>
      <c r="G11" s="49"/>
      <c r="H11" s="49"/>
      <c r="I11" s="49"/>
      <c r="J11" s="50"/>
      <c r="K11" s="49"/>
      <c r="L11" s="49"/>
      <c r="M11" s="49"/>
      <c r="N11" s="49"/>
      <c r="O11" s="35"/>
    </row>
    <row r="12" spans="1:27" ht="18.75" x14ac:dyDescent="0.3">
      <c r="A12" s="51"/>
      <c r="B12" s="49"/>
      <c r="C12" s="49" t="s">
        <v>295</v>
      </c>
      <c r="D12" s="49"/>
      <c r="E12" s="205" t="str">
        <f>T2</f>
        <v>Cancer</v>
      </c>
      <c r="F12" s="205"/>
      <c r="G12" s="205"/>
      <c r="H12" s="205"/>
      <c r="I12" s="205"/>
      <c r="J12" s="50"/>
      <c r="K12" s="49"/>
      <c r="L12" s="49"/>
      <c r="M12" s="49"/>
      <c r="N12" s="49"/>
      <c r="O12" s="35"/>
    </row>
    <row r="13" spans="1:27" ht="40.5" customHeight="1" x14ac:dyDescent="0.3">
      <c r="A13" s="51"/>
      <c r="B13" s="49"/>
      <c r="C13" s="49" t="s">
        <v>296</v>
      </c>
      <c r="D13" s="49"/>
      <c r="E13" s="217" t="str">
        <f>U2</f>
        <v>See individual drugs for S/E &amp; Labs. MD must be on call for patient</v>
      </c>
      <c r="F13" s="217"/>
      <c r="G13" s="217"/>
      <c r="H13" s="217"/>
      <c r="I13" s="218"/>
      <c r="J13" s="50"/>
      <c r="K13" s="49"/>
      <c r="L13" s="49"/>
      <c r="M13" s="49"/>
      <c r="N13" s="49"/>
      <c r="O13" s="35"/>
    </row>
    <row r="14" spans="1:27" ht="99" customHeight="1" x14ac:dyDescent="0.3">
      <c r="A14" s="51"/>
      <c r="B14" s="49"/>
      <c r="C14" s="49" t="s">
        <v>309</v>
      </c>
      <c r="D14" s="49"/>
      <c r="E14" s="216" t="s">
        <v>195</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Y</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Med Chemotherapeutic agents</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AA38"/>
  <sheetViews>
    <sheetView workbookViewId="0">
      <selection activeCell="C14" sqref="C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Meds'!A63</f>
        <v>1</v>
      </c>
      <c r="R2" t="str">
        <f>'Protected - Detail re Meds'!B63</f>
        <v>Bumetanide/Bumex</v>
      </c>
      <c r="S2" t="str">
        <f>'Protected - Detail re Meds'!C63</f>
        <v>Diuretics</v>
      </c>
      <c r="T2" t="str">
        <f>'Protected - Detail re Meds'!D63</f>
        <v>Heart disease</v>
      </c>
      <c r="U2" t="str">
        <f>'Protected - Detail re Meds'!E63</f>
        <v>BMP</v>
      </c>
      <c r="V2" t="str">
        <f>'Protected - Detail re Meds'!F63</f>
        <v>Obtain parameters for BP, Pulse, Weight; Electrolyte depletion, Hypotension; IV Push up to 4mg up to twice a day over 1-2 minutes; Nurse remains with patient for 30 minutes post-infusion for VS monitoring</v>
      </c>
      <c r="W2">
        <f>'Protected - Detail re Meds'!G63</f>
        <v>0</v>
      </c>
      <c r="X2">
        <f>'Protected - Detail re Meds'!H63</f>
        <v>0</v>
      </c>
      <c r="Y2" t="str">
        <f>'Protected - Detail re Meds'!I63</f>
        <v>X</v>
      </c>
      <c r="Z2">
        <f>'Protected - Detail re Meds'!J63</f>
        <v>0</v>
      </c>
      <c r="AA2">
        <f>'Protected - Detail re Meds'!L63</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Bumetanide/Bumex</v>
      </c>
      <c r="C6" s="211"/>
      <c r="D6" s="211"/>
      <c r="E6" s="75"/>
      <c r="F6" s="47" t="s">
        <v>293</v>
      </c>
      <c r="G6" s="74">
        <f>IF(Q2=0,"n/a",Q2)</f>
        <v>1</v>
      </c>
      <c r="H6" s="34"/>
      <c r="I6" s="34"/>
      <c r="J6" s="48"/>
      <c r="K6" s="34"/>
      <c r="L6" s="34"/>
      <c r="M6" s="34"/>
      <c r="N6" s="34"/>
      <c r="O6" s="34"/>
    </row>
    <row r="7" spans="1:27" ht="18.75" x14ac:dyDescent="0.3">
      <c r="A7" s="46" t="s">
        <v>292</v>
      </c>
      <c r="B7" s="197" t="str">
        <f>S2</f>
        <v>Diuretics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Heart disease</v>
      </c>
      <c r="F12" s="205"/>
      <c r="G12" s="205"/>
      <c r="H12" s="205"/>
      <c r="I12" s="205"/>
      <c r="J12" s="50"/>
      <c r="K12" s="49"/>
      <c r="L12" s="49"/>
      <c r="M12" s="49"/>
      <c r="N12" s="49"/>
      <c r="O12" s="35"/>
    </row>
    <row r="13" spans="1:27" ht="18.75" x14ac:dyDescent="0.3">
      <c r="A13" s="51"/>
      <c r="B13" s="49"/>
      <c r="C13" s="49" t="s">
        <v>296</v>
      </c>
      <c r="D13" s="49"/>
      <c r="E13" s="205" t="str">
        <f>U2</f>
        <v>BMP</v>
      </c>
      <c r="F13" s="205"/>
      <c r="G13" s="205"/>
      <c r="H13" s="205"/>
      <c r="I13" s="194"/>
      <c r="J13" s="50"/>
      <c r="K13" s="49"/>
      <c r="L13" s="49"/>
      <c r="M13" s="49"/>
      <c r="N13" s="49"/>
      <c r="O13" s="35"/>
    </row>
    <row r="14" spans="1:27" ht="108" customHeight="1" x14ac:dyDescent="0.3">
      <c r="A14" s="51"/>
      <c r="B14" s="49"/>
      <c r="C14" s="88" t="s">
        <v>309</v>
      </c>
      <c r="D14" s="49"/>
      <c r="E14" s="216" t="str">
        <f>V2</f>
        <v>Obtain parameters for BP, Pulse, Weight; Electrolyte depletion, Hypotension; IV Push up to 4mg up to twice a day over 1-2 minutes; Nurse remains with patient for 30 minutes post-infusion for VS monitoring</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AA38"/>
  <sheetViews>
    <sheetView workbookViewId="0">
      <selection activeCell="D14" sqref="D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Meds'!A64</f>
        <v>1</v>
      </c>
      <c r="R2" t="str">
        <f>'Protected - Detail re Meds'!B64</f>
        <v>Chlorothiazide/Diuril</v>
      </c>
      <c r="S2" t="str">
        <f>'Protected - Detail re Meds'!C64</f>
        <v>Diuretics</v>
      </c>
      <c r="T2" t="str">
        <f>'Protected - Detail re Meds'!D64</f>
        <v>Heart disease</v>
      </c>
      <c r="U2" t="str">
        <f>'Protected - Detail re Meds'!E64</f>
        <v>BUN, Cr, Lytes</v>
      </c>
      <c r="V2" t="str">
        <f>'Protected - Detail re Meds'!F64</f>
        <v>Obtain parameters for BP, Pulse, Weight; Dizziness, high blood sugar, Electrolye depletion; Nurse remains with patient for 30 minutes post-infusion for VS monitoring</v>
      </c>
      <c r="W2" t="str">
        <f>'Protected - Detail re Meds'!G64</f>
        <v>X</v>
      </c>
      <c r="X2">
        <f>'Protected - Detail re Meds'!H64</f>
        <v>0</v>
      </c>
      <c r="Y2">
        <f>'Protected - Detail re Meds'!I64</f>
        <v>0</v>
      </c>
      <c r="Z2">
        <f>'Protected - Detail re Meds'!J64</f>
        <v>0</v>
      </c>
      <c r="AA2">
        <f>'Protected - Detail re Meds'!L64</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Chlorothiazide/Diuril</v>
      </c>
      <c r="C6" s="211"/>
      <c r="D6" s="211"/>
      <c r="E6" s="75"/>
      <c r="F6" s="47" t="s">
        <v>293</v>
      </c>
      <c r="G6" s="74">
        <f>IF(Q2=0,"n/a",Q2)</f>
        <v>1</v>
      </c>
      <c r="H6" s="34"/>
      <c r="I6" s="34"/>
      <c r="J6" s="48"/>
      <c r="K6" s="34"/>
      <c r="L6" s="34"/>
      <c r="M6" s="34"/>
      <c r="N6" s="34"/>
      <c r="O6" s="34"/>
    </row>
    <row r="7" spans="1:27" ht="18.75" x14ac:dyDescent="0.3">
      <c r="A7" s="46" t="s">
        <v>292</v>
      </c>
      <c r="B7" s="197" t="str">
        <f>S2</f>
        <v>Diuretics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Heart disease</v>
      </c>
      <c r="F12" s="205"/>
      <c r="G12" s="205"/>
      <c r="H12" s="205"/>
      <c r="I12" s="205"/>
      <c r="J12" s="50"/>
      <c r="K12" s="49"/>
      <c r="L12" s="49"/>
      <c r="M12" s="49"/>
      <c r="N12" s="49"/>
      <c r="O12" s="35"/>
    </row>
    <row r="13" spans="1:27" ht="18.75" x14ac:dyDescent="0.3">
      <c r="A13" s="51"/>
      <c r="B13" s="49"/>
      <c r="C13" s="49" t="s">
        <v>296</v>
      </c>
      <c r="D13" s="49"/>
      <c r="E13" s="205" t="str">
        <f>U2</f>
        <v>BUN, Cr, Lytes</v>
      </c>
      <c r="F13" s="205"/>
      <c r="G13" s="205"/>
      <c r="H13" s="205"/>
      <c r="I13" s="194"/>
      <c r="J13" s="50"/>
      <c r="K13" s="49"/>
      <c r="L13" s="49"/>
      <c r="M13" s="49"/>
      <c r="N13" s="49"/>
      <c r="O13" s="35"/>
    </row>
    <row r="14" spans="1:27" ht="99" customHeight="1" x14ac:dyDescent="0.3">
      <c r="A14" s="51"/>
      <c r="B14" s="49"/>
      <c r="C14" s="88" t="s">
        <v>309</v>
      </c>
      <c r="D14" s="49"/>
      <c r="E14" s="216" t="str">
        <f>V2</f>
        <v>Obtain parameters for BP, Pulse, Weight; Dizziness, high blood sugar, Electrolye depletion; Nurse remains with patient for 30 minutes post-infusion for VS monitoring</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AA38"/>
  <sheetViews>
    <sheetView workbookViewId="0">
      <selection activeCell="B14" sqref="B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Meds'!A65</f>
        <v>0</v>
      </c>
      <c r="R2" t="str">
        <f>'Protected - Detail re Meds'!B65</f>
        <v>Furosemide/Lasix</v>
      </c>
      <c r="S2" t="str">
        <f>'Protected - Detail re Meds'!C65</f>
        <v>Diuretics</v>
      </c>
      <c r="T2" t="str">
        <f>'Protected - Detail re Meds'!D65</f>
        <v>Heart disease</v>
      </c>
      <c r="U2" t="str">
        <f>'Protected - Detail re Meds'!E65</f>
        <v>BUN, Cr, Lytes, CO2</v>
      </c>
      <c r="V2" t="str">
        <f>'Protected - Detail re Meds'!F65</f>
        <v>Admin via peripheral line; 120mg/dose 240mg/day, parameters for BP, Pulse, Weight; Electrolyte depletion; Can be given IV Push, up to 120 mg over 10 minutes; Nurse remains with patient for 30 minutes post-infusion for VS monitoring</v>
      </c>
      <c r="W2">
        <f>'Protected - Detail re Meds'!G65</f>
        <v>0</v>
      </c>
      <c r="X2">
        <f>'Protected - Detail re Meds'!H65</f>
        <v>0</v>
      </c>
      <c r="Y2" t="str">
        <f>'Protected - Detail re Meds'!I65</f>
        <v>X</v>
      </c>
      <c r="Z2">
        <f>'Protected - Detail re Meds'!J65</f>
        <v>0</v>
      </c>
      <c r="AA2">
        <f>'Protected - Detail re Meds'!L65</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Furosemide/Lasix</v>
      </c>
      <c r="C6" s="211"/>
      <c r="D6" s="211"/>
      <c r="E6" s="75"/>
      <c r="F6" s="47" t="s">
        <v>293</v>
      </c>
      <c r="G6" s="74" t="str">
        <f>IF(Q2=0,"n/a",Q2)</f>
        <v>n/a</v>
      </c>
      <c r="H6" s="34"/>
      <c r="I6" s="34"/>
      <c r="J6" s="48"/>
      <c r="K6" s="34"/>
      <c r="L6" s="34"/>
      <c r="M6" s="34"/>
      <c r="N6" s="34"/>
      <c r="O6" s="34"/>
    </row>
    <row r="7" spans="1:27" ht="18.75" x14ac:dyDescent="0.3">
      <c r="A7" s="46" t="s">
        <v>292</v>
      </c>
      <c r="B7" s="197" t="str">
        <f>S2</f>
        <v>Diuretics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Heart disease</v>
      </c>
      <c r="F12" s="205"/>
      <c r="G12" s="205"/>
      <c r="H12" s="205"/>
      <c r="I12" s="205"/>
      <c r="J12" s="50"/>
      <c r="K12" s="49"/>
      <c r="L12" s="49"/>
      <c r="M12" s="49"/>
      <c r="N12" s="49"/>
      <c r="O12" s="35"/>
    </row>
    <row r="13" spans="1:27" ht="18.75" x14ac:dyDescent="0.3">
      <c r="A13" s="51"/>
      <c r="B13" s="49"/>
      <c r="C13" s="49" t="s">
        <v>296</v>
      </c>
      <c r="D13" s="49"/>
      <c r="E13" s="205" t="str">
        <f>U2</f>
        <v>BUN, Cr, Lytes, CO2</v>
      </c>
      <c r="F13" s="205"/>
      <c r="G13" s="205"/>
      <c r="H13" s="205"/>
      <c r="I13" s="194"/>
      <c r="J13" s="50"/>
      <c r="K13" s="49"/>
      <c r="L13" s="49"/>
      <c r="M13" s="49"/>
      <c r="N13" s="49"/>
      <c r="O13" s="35"/>
    </row>
    <row r="14" spans="1:27" ht="123" customHeight="1" x14ac:dyDescent="0.3">
      <c r="A14" s="51"/>
      <c r="B14" s="49"/>
      <c r="C14" s="88" t="s">
        <v>309</v>
      </c>
      <c r="D14" s="49"/>
      <c r="E14" s="216" t="str">
        <f>V2</f>
        <v>Admin via peripheral line; 120mg/dose 240mg/day, parameters for BP, Pulse, Weight; Electrolyte depletion; Can be given IV Push, up to 120 mg over 10 minutes; Nurse remains with patient for 30 minutes post-infusion for VS monitoring</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AA38"/>
  <sheetViews>
    <sheetView workbookViewId="0">
      <selection activeCell="C14" sqref="C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Meds'!A66</f>
        <v>0</v>
      </c>
      <c r="R2" t="str">
        <f>'Protected - Detail re Meds'!B66</f>
        <v>Torsemide/Demadex</v>
      </c>
      <c r="S2" t="str">
        <f>'Protected - Detail re Meds'!C66</f>
        <v>Diuretics</v>
      </c>
      <c r="T2" t="str">
        <f>'Protected - Detail re Meds'!D66</f>
        <v>Heart disease</v>
      </c>
      <c r="U2" t="str">
        <f>'Protected - Detail re Meds'!E66</f>
        <v>BMP</v>
      </c>
      <c r="V2" t="str">
        <f>'Protected - Detail re Meds'!F66</f>
        <v>Obtain parameters for BP, Pulse, Weight; Ototoxicity if too rapid, dehydration, Electrolyte depletion, Hypotension; Nurse remains with patient for 30 minutes post-infusion for VS monitoring</v>
      </c>
      <c r="W2" t="str">
        <f>'Protected - Detail re Meds'!G66</f>
        <v>X</v>
      </c>
      <c r="X2">
        <f>'Protected - Detail re Meds'!H66</f>
        <v>0</v>
      </c>
      <c r="Y2">
        <f>'Protected - Detail re Meds'!I66</f>
        <v>0</v>
      </c>
      <c r="Z2">
        <f>'Protected - Detail re Meds'!J66</f>
        <v>0</v>
      </c>
      <c r="AA2">
        <f>'Protected - Detail re Meds'!L66</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Torsemide/Demadex</v>
      </c>
      <c r="C6" s="211"/>
      <c r="D6" s="211"/>
      <c r="E6" s="75"/>
      <c r="F6" s="47" t="s">
        <v>293</v>
      </c>
      <c r="G6" s="74" t="str">
        <f>IF(Q2=0,"n/a",Q2)</f>
        <v>n/a</v>
      </c>
      <c r="H6" s="34"/>
      <c r="I6" s="34"/>
      <c r="J6" s="48"/>
      <c r="K6" s="34"/>
      <c r="L6" s="34"/>
      <c r="M6" s="34"/>
      <c r="N6" s="34"/>
      <c r="O6" s="34"/>
    </row>
    <row r="7" spans="1:27" ht="18.75" x14ac:dyDescent="0.3">
      <c r="A7" s="46" t="s">
        <v>292</v>
      </c>
      <c r="B7" s="197" t="str">
        <f>S2</f>
        <v>Diuretics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Heart disease</v>
      </c>
      <c r="F12" s="205"/>
      <c r="G12" s="205"/>
      <c r="H12" s="205"/>
      <c r="I12" s="205"/>
      <c r="J12" s="50"/>
      <c r="K12" s="49"/>
      <c r="L12" s="49"/>
      <c r="M12" s="49"/>
      <c r="N12" s="49"/>
      <c r="O12" s="35"/>
    </row>
    <row r="13" spans="1:27" ht="18.75" x14ac:dyDescent="0.3">
      <c r="A13" s="51"/>
      <c r="B13" s="49"/>
      <c r="C13" s="49" t="s">
        <v>296</v>
      </c>
      <c r="D13" s="49"/>
      <c r="E13" s="205" t="str">
        <f>U2</f>
        <v>BMP</v>
      </c>
      <c r="F13" s="205"/>
      <c r="G13" s="205"/>
      <c r="H13" s="205"/>
      <c r="I13" s="194"/>
      <c r="J13" s="50"/>
      <c r="K13" s="49"/>
      <c r="L13" s="49"/>
      <c r="M13" s="49"/>
      <c r="N13" s="49"/>
      <c r="O13" s="35"/>
    </row>
    <row r="14" spans="1:27" ht="99" customHeight="1" x14ac:dyDescent="0.3">
      <c r="A14" s="51"/>
      <c r="B14" s="49"/>
      <c r="C14" s="80" t="s">
        <v>309</v>
      </c>
      <c r="D14" s="49"/>
      <c r="E14" s="216" t="str">
        <f>V2</f>
        <v>Obtain parameters for BP, Pulse, Weight; Ototoxicity if too rapid, dehydration, Electrolyte depletion, Hypotension; Nurse remains with patient for 30 minutes post-infusion for VS monitoring</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38"/>
  <sheetViews>
    <sheetView workbookViewId="0">
      <selection activeCell="D14" sqref="D14"/>
    </sheetView>
  </sheetViews>
  <sheetFormatPr defaultRowHeight="15" x14ac:dyDescent="0.25"/>
  <cols>
    <col min="1" max="1" width="16.140625" customWidth="1"/>
    <col min="3" max="3" width="12.5703125" customWidth="1"/>
    <col min="4" max="4" width="19.1406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Meds'!A3</f>
        <v>0</v>
      </c>
      <c r="R2" t="str">
        <f>'Protected - Detail re Meds'!B3</f>
        <v>Ampicillin/Ampicillin</v>
      </c>
      <c r="S2" t="str">
        <f>'Protected - Detail re Meds'!C3</f>
        <v>Antibiotics</v>
      </c>
      <c r="T2" t="str">
        <f>'Protected - Detail re Meds'!D3</f>
        <v>Bacterial Infection</v>
      </c>
      <c r="U2" t="str">
        <f>'Protected - Detail re Meds'!E3</f>
        <v>BUN, Cr, LFTs</v>
      </c>
      <c r="V2" t="str">
        <f>'Protected - Detail re Meds'!F3</f>
        <v>Sinus tachycardia</v>
      </c>
      <c r="W2" t="str">
        <f>'Protected - Detail re Meds'!G3</f>
        <v>X</v>
      </c>
      <c r="X2">
        <f>'Protected - Detail re Meds'!H3</f>
        <v>0</v>
      </c>
      <c r="Y2">
        <f>'Protected - Detail re Meds'!I3</f>
        <v>0</v>
      </c>
      <c r="Z2">
        <f>'Protected - Detail re Meds'!J3</f>
        <v>0</v>
      </c>
      <c r="AA2">
        <f>'Protected - Detail re Meds'!L3</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Ampicillin/Ampicillin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BUN, Cr, LFTs</v>
      </c>
      <c r="F13" s="194"/>
      <c r="G13" s="194"/>
      <c r="H13" s="194"/>
      <c r="I13" s="66"/>
      <c r="J13" s="50"/>
      <c r="K13" s="49"/>
      <c r="L13" s="49"/>
      <c r="M13" s="49"/>
      <c r="N13" s="49"/>
      <c r="O13" s="35"/>
    </row>
    <row r="14" spans="1:27" ht="18.75" x14ac:dyDescent="0.3">
      <c r="A14" s="51"/>
      <c r="B14" s="49"/>
      <c r="C14" s="49" t="s">
        <v>309</v>
      </c>
      <c r="D14" s="49"/>
      <c r="E14" s="204" t="str">
        <f>V2</f>
        <v>Sinus tachycardia</v>
      </c>
      <c r="F14" s="204"/>
      <c r="G14" s="204"/>
      <c r="H14" s="204"/>
      <c r="I14" s="204"/>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4:I14"/>
    <mergeCell ref="A1:J1"/>
    <mergeCell ref="A2:J2"/>
    <mergeCell ref="B6:D6"/>
    <mergeCell ref="B7:D7"/>
    <mergeCell ref="E12:H12"/>
    <mergeCell ref="E13:H13"/>
    <mergeCell ref="F21:H21"/>
  </mergeCells>
  <printOptions horizontalCentered="1" verticalCentered="1"/>
  <pageMargins left="0.7" right="0.7" top="0.75" bottom="0.75" header="0.3" footer="0.3"/>
  <pageSetup scale="83"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Meds'!A67</f>
        <v>0</v>
      </c>
      <c r="R2" t="str">
        <f>'Protected - Detail re Meds'!B67</f>
        <v>D5W</v>
      </c>
      <c r="S2" t="str">
        <f>'Protected - Detail re Meds'!C67</f>
        <v>Hydration</v>
      </c>
      <c r="T2" t="str">
        <f>'Protected - Detail re Meds'!D67</f>
        <v>Short term hydration</v>
      </c>
      <c r="U2" t="str">
        <f>'Protected - Detail re Meds'!E67</f>
        <v>BUN, Cr, Lytes</v>
      </c>
      <c r="V2" t="str">
        <f>'Protected - Detail re Meds'!F67</f>
        <v>Dilution of Electrolytes, Hypervolemia, pulmonary edema</v>
      </c>
      <c r="W2">
        <f>'Protected - Detail re Meds'!G67</f>
        <v>0</v>
      </c>
      <c r="X2">
        <f>'Protected - Detail re Meds'!H67</f>
        <v>0</v>
      </c>
      <c r="Y2">
        <f>'Protected - Detail re Meds'!I67</f>
        <v>0</v>
      </c>
      <c r="Z2">
        <f>'Protected - Detail re Meds'!J67</f>
        <v>0</v>
      </c>
      <c r="AA2">
        <f>'Protected - Detail re Meds'!L67</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D5W</v>
      </c>
      <c r="C6" s="211"/>
      <c r="D6" s="211"/>
      <c r="E6" s="75"/>
      <c r="F6" s="47" t="s">
        <v>293</v>
      </c>
      <c r="G6" s="74" t="str">
        <f>IF(Q2=0,"n/a",Q2)</f>
        <v>n/a</v>
      </c>
      <c r="H6" s="34"/>
      <c r="I6" s="34"/>
      <c r="J6" s="48"/>
      <c r="K6" s="34"/>
      <c r="L6" s="34"/>
      <c r="M6" s="34"/>
      <c r="N6" s="34"/>
      <c r="O6" s="34"/>
    </row>
    <row r="7" spans="1:27" ht="18.75" x14ac:dyDescent="0.3">
      <c r="A7" s="46" t="s">
        <v>292</v>
      </c>
      <c r="B7" s="197" t="str">
        <f>S2</f>
        <v>Hydration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Short term hydration</v>
      </c>
      <c r="F12" s="205"/>
      <c r="G12" s="205"/>
      <c r="H12" s="205"/>
      <c r="I12" s="205"/>
      <c r="J12" s="50"/>
      <c r="K12" s="49"/>
      <c r="L12" s="49"/>
      <c r="M12" s="49"/>
      <c r="N12" s="49"/>
      <c r="O12" s="35"/>
    </row>
    <row r="13" spans="1:27" ht="18.75" x14ac:dyDescent="0.3">
      <c r="A13" s="51"/>
      <c r="B13" s="49"/>
      <c r="C13" s="49" t="s">
        <v>296</v>
      </c>
      <c r="D13" s="49"/>
      <c r="E13" s="205" t="str">
        <f>U2</f>
        <v>BUN, Cr, Lytes</v>
      </c>
      <c r="F13" s="205"/>
      <c r="G13" s="205"/>
      <c r="H13" s="205"/>
      <c r="I13" s="194"/>
      <c r="J13" s="50"/>
      <c r="K13" s="49"/>
      <c r="L13" s="49"/>
      <c r="M13" s="49"/>
      <c r="N13" s="49"/>
      <c r="O13" s="35"/>
    </row>
    <row r="14" spans="1:27" ht="99" customHeight="1" x14ac:dyDescent="0.3">
      <c r="A14" s="51"/>
      <c r="B14" s="49"/>
      <c r="C14" s="49" t="s">
        <v>309</v>
      </c>
      <c r="D14" s="49"/>
      <c r="E14" s="216" t="str">
        <f>V2</f>
        <v>Dilution of Electrolytes, Hypervolemia, pulmonary edema</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Meds'!A68</f>
        <v>0</v>
      </c>
      <c r="R2" t="str">
        <f>'Protected - Detail re Meds'!B68</f>
        <v>D5LR</v>
      </c>
      <c r="S2" t="str">
        <f>'Protected - Detail re Meds'!C68</f>
        <v>Hydration</v>
      </c>
      <c r="T2" t="str">
        <f>'Protected - Detail re Meds'!D68</f>
        <v>Short term hydration</v>
      </c>
      <c r="U2" t="str">
        <f>'Protected - Detail re Meds'!E68</f>
        <v>BUN, Cr, Lytes</v>
      </c>
      <c r="V2" t="str">
        <f>'Protected - Detail re Meds'!F68</f>
        <v>CHF, Pulmonary edema, Dilution of Electrolytes; Rate not to exceed 300 ml/hour</v>
      </c>
      <c r="W2">
        <f>'Protected - Detail re Meds'!G68</f>
        <v>0</v>
      </c>
      <c r="X2">
        <f>'Protected - Detail re Meds'!H68</f>
        <v>0</v>
      </c>
      <c r="Y2">
        <f>'Protected - Detail re Meds'!I68</f>
        <v>0</v>
      </c>
      <c r="Z2">
        <f>'Protected - Detail re Meds'!J68</f>
        <v>0</v>
      </c>
      <c r="AA2">
        <f>'Protected - Detail re Meds'!L68</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D5LR</v>
      </c>
      <c r="C6" s="211"/>
      <c r="D6" s="211"/>
      <c r="E6" s="75"/>
      <c r="F6" s="47" t="s">
        <v>293</v>
      </c>
      <c r="G6" s="74" t="str">
        <f>IF(Q2=0,"n/a",Q2)</f>
        <v>n/a</v>
      </c>
      <c r="H6" s="34"/>
      <c r="I6" s="34"/>
      <c r="J6" s="48"/>
      <c r="K6" s="34"/>
      <c r="L6" s="34"/>
      <c r="M6" s="34"/>
      <c r="N6" s="34"/>
      <c r="O6" s="34"/>
    </row>
    <row r="7" spans="1:27" ht="18.75" x14ac:dyDescent="0.3">
      <c r="A7" s="46" t="s">
        <v>292</v>
      </c>
      <c r="B7" s="197" t="str">
        <f>S2</f>
        <v>Hydration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Short term hydration</v>
      </c>
      <c r="F12" s="205"/>
      <c r="G12" s="205"/>
      <c r="H12" s="205"/>
      <c r="I12" s="205"/>
      <c r="J12" s="50"/>
      <c r="K12" s="49"/>
      <c r="L12" s="49"/>
      <c r="M12" s="49"/>
      <c r="N12" s="49"/>
      <c r="O12" s="35"/>
    </row>
    <row r="13" spans="1:27" ht="18.75" x14ac:dyDescent="0.3">
      <c r="A13" s="51"/>
      <c r="B13" s="49"/>
      <c r="C13" s="49" t="s">
        <v>296</v>
      </c>
      <c r="D13" s="49"/>
      <c r="E13" s="205" t="str">
        <f>U2</f>
        <v>BUN, Cr, Lytes</v>
      </c>
      <c r="F13" s="205"/>
      <c r="G13" s="205"/>
      <c r="H13" s="205"/>
      <c r="I13" s="194"/>
      <c r="J13" s="50"/>
      <c r="K13" s="49"/>
      <c r="L13" s="49"/>
      <c r="M13" s="49"/>
      <c r="N13" s="49"/>
      <c r="O13" s="35"/>
    </row>
    <row r="14" spans="1:27" ht="99" customHeight="1" x14ac:dyDescent="0.3">
      <c r="A14" s="51"/>
      <c r="B14" s="49"/>
      <c r="C14" s="49" t="s">
        <v>309</v>
      </c>
      <c r="D14" s="49"/>
      <c r="E14" s="216" t="str">
        <f>V2</f>
        <v>CHF, Pulmonary edema, Dilution of Electrolytes; Rate not to exceed 300 ml/hour</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Meds'!A69</f>
        <v>0</v>
      </c>
      <c r="R2" t="str">
        <f>'Protected - Detail re Meds'!B69</f>
        <v>D5 1/2 NS</v>
      </c>
      <c r="S2" t="str">
        <f>'Protected - Detail re Meds'!C69</f>
        <v>Hydration</v>
      </c>
      <c r="T2" t="str">
        <f>'Protected - Detail re Meds'!D69</f>
        <v>Short term hydration</v>
      </c>
      <c r="U2" t="str">
        <f>'Protected - Detail re Meds'!E69</f>
        <v>BUN, Cr, Lytes</v>
      </c>
      <c r="V2" t="str">
        <f>'Protected - Detail re Meds'!F69</f>
        <v>Dilution of Electrolytes, Hypervolemia, Congestion; Rate not to exceed 300 ml/hour</v>
      </c>
      <c r="W2">
        <f>'Protected - Detail re Meds'!G69</f>
        <v>0</v>
      </c>
      <c r="X2">
        <f>'Protected - Detail re Meds'!H69</f>
        <v>0</v>
      </c>
      <c r="Y2">
        <f>'Protected - Detail re Meds'!I69</f>
        <v>0</v>
      </c>
      <c r="Z2">
        <f>'Protected - Detail re Meds'!J69</f>
        <v>0</v>
      </c>
      <c r="AA2">
        <f>'Protected - Detail re Meds'!L69</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D5 1/2 NS</v>
      </c>
      <c r="C6" s="211"/>
      <c r="D6" s="211"/>
      <c r="E6" s="75"/>
      <c r="F6" s="47" t="s">
        <v>293</v>
      </c>
      <c r="G6" s="74" t="str">
        <f>IF(Q2=0,"n/a",Q2)</f>
        <v>n/a</v>
      </c>
      <c r="H6" s="34"/>
      <c r="I6" s="34"/>
      <c r="J6" s="48"/>
      <c r="K6" s="34"/>
      <c r="L6" s="34"/>
      <c r="M6" s="34"/>
      <c r="N6" s="34"/>
      <c r="O6" s="34"/>
    </row>
    <row r="7" spans="1:27" ht="18.75" x14ac:dyDescent="0.3">
      <c r="A7" s="46" t="s">
        <v>292</v>
      </c>
      <c r="B7" s="197" t="str">
        <f>S2</f>
        <v>Hydration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Short term hydration</v>
      </c>
      <c r="F12" s="205"/>
      <c r="G12" s="205"/>
      <c r="H12" s="205"/>
      <c r="I12" s="205"/>
      <c r="J12" s="50"/>
      <c r="K12" s="49"/>
      <c r="L12" s="49"/>
      <c r="M12" s="49"/>
      <c r="N12" s="49"/>
      <c r="O12" s="35"/>
    </row>
    <row r="13" spans="1:27" ht="18.75" x14ac:dyDescent="0.3">
      <c r="A13" s="51"/>
      <c r="B13" s="49"/>
      <c r="C13" s="49" t="s">
        <v>296</v>
      </c>
      <c r="D13" s="49"/>
      <c r="E13" s="205" t="str">
        <f>U2</f>
        <v>BUN, Cr, Lytes</v>
      </c>
      <c r="F13" s="205"/>
      <c r="G13" s="205"/>
      <c r="H13" s="205"/>
      <c r="I13" s="194"/>
      <c r="J13" s="50"/>
      <c r="K13" s="49"/>
      <c r="L13" s="49"/>
      <c r="M13" s="49"/>
      <c r="N13" s="49"/>
      <c r="O13" s="35"/>
    </row>
    <row r="14" spans="1:27" ht="99" customHeight="1" x14ac:dyDescent="0.3">
      <c r="A14" s="51"/>
      <c r="B14" s="49"/>
      <c r="C14" s="49" t="s">
        <v>309</v>
      </c>
      <c r="D14" s="49"/>
      <c r="E14" s="216" t="str">
        <f>V2</f>
        <v>Dilution of Electrolytes, Hypervolemia, Congestion; Rate not to exceed 300 ml/hour</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Meds'!A70</f>
        <v>0</v>
      </c>
      <c r="R2" t="str">
        <f>'Protected - Detail re Meds'!B70</f>
        <v>D5 1/4 NS</v>
      </c>
      <c r="S2" t="str">
        <f>'Protected - Detail re Meds'!C70</f>
        <v>Hydration</v>
      </c>
      <c r="T2" t="str">
        <f>'Protected - Detail re Meds'!D70</f>
        <v>Short term hydration</v>
      </c>
      <c r="U2" t="str">
        <f>'Protected - Detail re Meds'!E70</f>
        <v>BUN, Cr, Lytes</v>
      </c>
      <c r="V2" t="str">
        <f>'Protected - Detail re Meds'!F70</f>
        <v>Hypernatremia, Hypervolemia; Rate not to exceed 300 ml/hour</v>
      </c>
      <c r="W2">
        <f>'Protected - Detail re Meds'!G70</f>
        <v>0</v>
      </c>
      <c r="X2">
        <f>'Protected - Detail re Meds'!H70</f>
        <v>0</v>
      </c>
      <c r="Y2">
        <f>'Protected - Detail re Meds'!I70</f>
        <v>0</v>
      </c>
      <c r="Z2">
        <f>'Protected - Detail re Meds'!J70</f>
        <v>0</v>
      </c>
      <c r="AA2">
        <f>'Protected - Detail re Meds'!L70</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D5 1/4 NS</v>
      </c>
      <c r="C6" s="211"/>
      <c r="D6" s="211"/>
      <c r="E6" s="75"/>
      <c r="F6" s="47" t="s">
        <v>293</v>
      </c>
      <c r="G6" s="74" t="str">
        <f>IF(Q2=0,"n/a",Q2)</f>
        <v>n/a</v>
      </c>
      <c r="H6" s="34"/>
      <c r="I6" s="34"/>
      <c r="J6" s="48"/>
      <c r="K6" s="34"/>
      <c r="L6" s="34"/>
      <c r="M6" s="34"/>
      <c r="N6" s="34"/>
      <c r="O6" s="34"/>
    </row>
    <row r="7" spans="1:27" ht="18.75" x14ac:dyDescent="0.3">
      <c r="A7" s="46" t="s">
        <v>292</v>
      </c>
      <c r="B7" s="197" t="str">
        <f>S2</f>
        <v>Hydration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Short term hydration</v>
      </c>
      <c r="F12" s="205"/>
      <c r="G12" s="205"/>
      <c r="H12" s="205"/>
      <c r="I12" s="205"/>
      <c r="J12" s="50"/>
      <c r="K12" s="49"/>
      <c r="L12" s="49"/>
      <c r="M12" s="49"/>
      <c r="N12" s="49"/>
      <c r="O12" s="35"/>
    </row>
    <row r="13" spans="1:27" ht="18.75" x14ac:dyDescent="0.3">
      <c r="A13" s="51"/>
      <c r="B13" s="49"/>
      <c r="C13" s="49" t="s">
        <v>296</v>
      </c>
      <c r="D13" s="49"/>
      <c r="E13" s="205" t="str">
        <f>U2</f>
        <v>BUN, Cr, Lytes</v>
      </c>
      <c r="F13" s="205"/>
      <c r="G13" s="205"/>
      <c r="H13" s="205"/>
      <c r="I13" s="194"/>
      <c r="J13" s="50"/>
      <c r="K13" s="49"/>
      <c r="L13" s="49"/>
      <c r="M13" s="49"/>
      <c r="N13" s="49"/>
      <c r="O13" s="35"/>
    </row>
    <row r="14" spans="1:27" ht="99" customHeight="1" x14ac:dyDescent="0.3">
      <c r="A14" s="51"/>
      <c r="B14" s="49"/>
      <c r="C14" s="49" t="s">
        <v>309</v>
      </c>
      <c r="D14" s="49"/>
      <c r="E14" s="216" t="str">
        <f>V2</f>
        <v>Hypernatremia, Hypervolemia; Rate not to exceed 300 ml/hour</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Meds'!A71</f>
        <v>0</v>
      </c>
      <c r="R2" t="str">
        <f>'Protected - Detail re Meds'!B71</f>
        <v>Lactated Ringers (LR)</v>
      </c>
      <c r="S2" t="str">
        <f>'Protected - Detail re Meds'!C71</f>
        <v>Hydration</v>
      </c>
      <c r="T2" t="str">
        <f>'Protected - Detail re Meds'!D71</f>
        <v>Short term hydration</v>
      </c>
      <c r="U2" t="str">
        <f>'Protected - Detail re Meds'!E71</f>
        <v>BMP</v>
      </c>
      <c r="V2" t="str">
        <f>'Protected - Detail re Meds'!F71</f>
        <v>May induce Hypervolemia, Hypersensitivity reaction, acid/base imbalance; Rate not to exceed 300 ml/hour</v>
      </c>
      <c r="W2">
        <f>'Protected - Detail re Meds'!G71</f>
        <v>0</v>
      </c>
      <c r="X2">
        <f>'Protected - Detail re Meds'!H71</f>
        <v>0</v>
      </c>
      <c r="Y2">
        <f>'Protected - Detail re Meds'!I71</f>
        <v>0</v>
      </c>
      <c r="Z2">
        <f>'Protected - Detail re Meds'!J71</f>
        <v>0</v>
      </c>
      <c r="AA2">
        <f>'Protected - Detail re Meds'!L71</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Lactated Ringers (LR)</v>
      </c>
      <c r="C6" s="211"/>
      <c r="D6" s="211"/>
      <c r="E6" s="75"/>
      <c r="F6" s="47" t="s">
        <v>293</v>
      </c>
      <c r="G6" s="74" t="str">
        <f>IF(Q2=0,"n/a",Q2)</f>
        <v>n/a</v>
      </c>
      <c r="H6" s="34"/>
      <c r="I6" s="34"/>
      <c r="J6" s="48"/>
      <c r="K6" s="34"/>
      <c r="L6" s="34"/>
      <c r="M6" s="34"/>
      <c r="N6" s="34"/>
      <c r="O6" s="34"/>
    </row>
    <row r="7" spans="1:27" ht="18.75" x14ac:dyDescent="0.3">
      <c r="A7" s="46" t="s">
        <v>292</v>
      </c>
      <c r="B7" s="197" t="str">
        <f>S2</f>
        <v>Hydration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Short term hydration</v>
      </c>
      <c r="F12" s="205"/>
      <c r="G12" s="205"/>
      <c r="H12" s="205"/>
      <c r="I12" s="205"/>
      <c r="J12" s="50"/>
      <c r="K12" s="49"/>
      <c r="L12" s="49"/>
      <c r="M12" s="49"/>
      <c r="N12" s="49"/>
      <c r="O12" s="35"/>
    </row>
    <row r="13" spans="1:27" ht="18.75" x14ac:dyDescent="0.3">
      <c r="A13" s="51"/>
      <c r="B13" s="49"/>
      <c r="C13" s="49" t="s">
        <v>296</v>
      </c>
      <c r="D13" s="49"/>
      <c r="E13" s="205" t="str">
        <f>U2</f>
        <v>BMP</v>
      </c>
      <c r="F13" s="205"/>
      <c r="G13" s="205"/>
      <c r="H13" s="205"/>
      <c r="I13" s="194"/>
      <c r="J13" s="50"/>
      <c r="K13" s="49"/>
      <c r="L13" s="49"/>
      <c r="M13" s="49"/>
      <c r="N13" s="49"/>
      <c r="O13" s="35"/>
    </row>
    <row r="14" spans="1:27" ht="99" customHeight="1" x14ac:dyDescent="0.3">
      <c r="A14" s="51"/>
      <c r="B14" s="49"/>
      <c r="C14" s="49" t="s">
        <v>309</v>
      </c>
      <c r="D14" s="49"/>
      <c r="E14" s="216" t="str">
        <f>V2</f>
        <v>May induce Hypervolemia, Hypersensitivity reaction, acid/base imbalance; Rate not to exceed 300 ml/hour</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Meds'!A72</f>
        <v>0</v>
      </c>
      <c r="R2" t="str">
        <f>'Protected - Detail re Meds'!B72</f>
        <v>NS 0.9%</v>
      </c>
      <c r="S2" t="str">
        <f>'Protected - Detail re Meds'!C72</f>
        <v>Hydration</v>
      </c>
      <c r="T2" t="str">
        <f>'Protected - Detail re Meds'!D72</f>
        <v>Short term hydration</v>
      </c>
      <c r="U2" t="str">
        <f>'Protected - Detail re Meds'!E72</f>
        <v>BMP</v>
      </c>
      <c r="V2" t="str">
        <f>'Protected - Detail re Meds'!F72</f>
        <v>Hypervolemia, Phlebitis @infusion site; Rate not to exceed 300 ml/hour</v>
      </c>
      <c r="W2">
        <f>'Protected - Detail re Meds'!G72</f>
        <v>0</v>
      </c>
      <c r="X2">
        <f>'Protected - Detail re Meds'!H72</f>
        <v>0</v>
      </c>
      <c r="Y2">
        <f>'Protected - Detail re Meds'!I72</f>
        <v>0</v>
      </c>
      <c r="Z2">
        <f>'Protected - Detail re Meds'!J72</f>
        <v>0</v>
      </c>
      <c r="AA2">
        <f>'Protected - Detail re Meds'!L72</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18.75" x14ac:dyDescent="0.3">
      <c r="A6" s="46" t="s">
        <v>294</v>
      </c>
      <c r="B6" s="211" t="str">
        <f>R2</f>
        <v>NS 0.9%</v>
      </c>
      <c r="C6" s="211"/>
      <c r="D6" s="211"/>
      <c r="E6" s="75"/>
      <c r="F6" s="47" t="s">
        <v>293</v>
      </c>
      <c r="G6" s="74" t="str">
        <f>IF(Q2=0,"n/a",Q2)</f>
        <v>n/a</v>
      </c>
      <c r="H6" s="34"/>
      <c r="I6" s="34"/>
      <c r="J6" s="48"/>
      <c r="K6" s="34"/>
      <c r="L6" s="34"/>
      <c r="M6" s="34"/>
      <c r="N6" s="34"/>
      <c r="O6" s="34"/>
    </row>
    <row r="7" spans="1:27" ht="18.75" x14ac:dyDescent="0.3">
      <c r="A7" s="46" t="s">
        <v>292</v>
      </c>
      <c r="B7" s="197" t="str">
        <f>S2</f>
        <v>Hydration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Short term hydration</v>
      </c>
      <c r="F12" s="205"/>
      <c r="G12" s="205"/>
      <c r="H12" s="205"/>
      <c r="I12" s="205"/>
      <c r="J12" s="50"/>
      <c r="K12" s="49"/>
      <c r="L12" s="49"/>
      <c r="M12" s="49"/>
      <c r="N12" s="49"/>
      <c r="O12" s="35"/>
    </row>
    <row r="13" spans="1:27" ht="18.75" x14ac:dyDescent="0.3">
      <c r="A13" s="51"/>
      <c r="B13" s="49"/>
      <c r="C13" s="49" t="s">
        <v>296</v>
      </c>
      <c r="D13" s="49"/>
      <c r="E13" s="205" t="str">
        <f>U2</f>
        <v>BMP</v>
      </c>
      <c r="F13" s="205"/>
      <c r="G13" s="205"/>
      <c r="H13" s="205"/>
      <c r="I13" s="194"/>
      <c r="J13" s="50"/>
      <c r="K13" s="49"/>
      <c r="L13" s="49"/>
      <c r="M13" s="49"/>
      <c r="N13" s="49"/>
      <c r="O13" s="35"/>
    </row>
    <row r="14" spans="1:27" ht="99" customHeight="1" x14ac:dyDescent="0.3">
      <c r="A14" s="51"/>
      <c r="B14" s="49"/>
      <c r="C14" s="49" t="s">
        <v>309</v>
      </c>
      <c r="D14" s="49"/>
      <c r="E14" s="216" t="str">
        <f>V2</f>
        <v>Hypervolemia, Phlebitis @infusion site; Rate not to exceed 300 ml/hour</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AA38"/>
  <sheetViews>
    <sheetView workbookViewId="0">
      <selection activeCell="K15" sqref="K1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Meds'!A73</f>
        <v>0</v>
      </c>
      <c r="R2" t="str">
        <f>'Protected - Detail re Meds'!B73</f>
        <v>Hydration /KCL additive (no more than 40 Meq/liter)</v>
      </c>
      <c r="S2" t="str">
        <f>'Protected - Detail re Meds'!C73</f>
        <v>Hydration</v>
      </c>
      <c r="T2" t="str">
        <f>'Protected - Detail re Meds'!D73</f>
        <v>Short term hydration</v>
      </c>
      <c r="U2" t="str">
        <f>'Protected - Detail re Meds'!E73</f>
        <v>BMP</v>
      </c>
      <c r="V2" t="str">
        <f>'Protected - Detail re Meds'!F73</f>
        <v>Hyperkalemia, Not &gt; than 40 Meq per liter or 10 meq./hr, Cardiac arrythmias</v>
      </c>
      <c r="W2">
        <f>'Protected - Detail re Meds'!G73</f>
        <v>0</v>
      </c>
      <c r="X2" t="str">
        <f>'Protected - Detail re Meds'!H73</f>
        <v>X if TPN</v>
      </c>
      <c r="Y2">
        <f>'Protected - Detail re Meds'!I73</f>
        <v>0</v>
      </c>
      <c r="Z2">
        <f>'Protected - Detail re Meds'!J73</f>
        <v>0</v>
      </c>
      <c r="AA2">
        <f>'Protected - Detail re Meds'!L73</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Hydration /KCL additive (no more than 40 Meq/liter)</v>
      </c>
      <c r="C6" s="219"/>
      <c r="D6" s="219"/>
      <c r="E6" s="75"/>
      <c r="F6" s="47" t="s">
        <v>293</v>
      </c>
      <c r="G6" s="74" t="str">
        <f>IF(Q2=0,"n/a",Q2)</f>
        <v>n/a</v>
      </c>
      <c r="H6" s="34"/>
      <c r="I6" s="34"/>
      <c r="J6" s="48"/>
      <c r="K6" s="34"/>
      <c r="L6" s="34"/>
      <c r="M6" s="34"/>
      <c r="N6" s="34"/>
      <c r="O6" s="34"/>
    </row>
    <row r="7" spans="1:27" ht="18.75" x14ac:dyDescent="0.3">
      <c r="A7" s="46" t="s">
        <v>292</v>
      </c>
      <c r="B7" s="197" t="str">
        <f>S2</f>
        <v>Hydration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Short term hydration</v>
      </c>
      <c r="F12" s="205"/>
      <c r="G12" s="205"/>
      <c r="H12" s="205"/>
      <c r="I12" s="205"/>
      <c r="J12" s="50"/>
      <c r="K12" s="49"/>
      <c r="L12" s="49"/>
      <c r="M12" s="49"/>
      <c r="N12" s="49"/>
      <c r="O12" s="35"/>
    </row>
    <row r="13" spans="1:27" ht="18.75" x14ac:dyDescent="0.3">
      <c r="A13" s="51"/>
      <c r="B13" s="49"/>
      <c r="C13" s="49" t="s">
        <v>296</v>
      </c>
      <c r="D13" s="49"/>
      <c r="E13" s="205" t="str">
        <f>U2</f>
        <v>BMP</v>
      </c>
      <c r="F13" s="205"/>
      <c r="G13" s="205"/>
      <c r="H13" s="205"/>
      <c r="I13" s="194"/>
      <c r="J13" s="50"/>
      <c r="K13" s="49"/>
      <c r="L13" s="49"/>
      <c r="M13" s="49"/>
      <c r="N13" s="49"/>
      <c r="O13" s="35"/>
    </row>
    <row r="14" spans="1:27" ht="99" customHeight="1" x14ac:dyDescent="0.3">
      <c r="A14" s="51"/>
      <c r="B14" s="49"/>
      <c r="C14" s="49" t="s">
        <v>309</v>
      </c>
      <c r="D14" s="49"/>
      <c r="E14" s="216" t="str">
        <f>V2</f>
        <v>Hyperkalemia, Not &gt; than 40 Meq per liter or 10 meq./hr, Cardiac arrythmias</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C25"/>
  <sheetViews>
    <sheetView tabSelected="1" zoomScaleNormal="100" workbookViewId="0">
      <selection activeCell="I23" sqref="A1:J23"/>
    </sheetView>
  </sheetViews>
  <sheetFormatPr defaultRowHeight="15" x14ac:dyDescent="0.25"/>
  <cols>
    <col min="1" max="1" width="16.140625" customWidth="1"/>
    <col min="2" max="2" width="15.28515625" customWidth="1"/>
    <col min="3" max="3" width="24.7109375" customWidth="1"/>
    <col min="4" max="4" width="17.5703125" customWidth="1"/>
    <col min="5" max="5" width="3.7109375" customWidth="1"/>
    <col min="6" max="6" width="28.28515625" customWidth="1"/>
    <col min="7" max="7" width="19.5703125" customWidth="1"/>
    <col min="8" max="8" width="0.140625" customWidth="1"/>
    <col min="9" max="9" width="10" customWidth="1"/>
    <col min="10" max="10" width="0.5703125" customWidth="1"/>
    <col min="11" max="11" width="8.42578125" customWidth="1"/>
    <col min="15" max="15" width="11.7109375" customWidth="1"/>
    <col min="17" max="17" width="19.85546875" customWidth="1"/>
    <col min="18" max="18" width="16.5703125" customWidth="1"/>
    <col min="19" max="19" width="98.7109375" customWidth="1"/>
    <col min="24" max="24" width="9.140625" style="2"/>
  </cols>
  <sheetData>
    <row r="1" spans="1:24" ht="21" x14ac:dyDescent="0.35">
      <c r="A1" s="220" t="s">
        <v>290</v>
      </c>
      <c r="B1" s="221"/>
      <c r="C1" s="221"/>
      <c r="D1" s="221"/>
      <c r="E1" s="221"/>
      <c r="F1" s="221"/>
      <c r="G1" s="221"/>
      <c r="H1" s="221"/>
      <c r="I1" s="221"/>
      <c r="J1" s="222"/>
      <c r="K1" s="134"/>
      <c r="L1" s="134"/>
      <c r="M1" s="134"/>
      <c r="N1" s="134"/>
      <c r="O1" s="37"/>
    </row>
    <row r="2" spans="1:24" ht="21" x14ac:dyDescent="0.35">
      <c r="A2" s="223" t="s">
        <v>291</v>
      </c>
      <c r="B2" s="224"/>
      <c r="C2" s="224"/>
      <c r="D2" s="224"/>
      <c r="E2" s="224"/>
      <c r="F2" s="224"/>
      <c r="G2" s="224"/>
      <c r="H2" s="224"/>
      <c r="I2" s="224"/>
      <c r="J2" s="225"/>
      <c r="K2" s="134"/>
      <c r="L2" s="134"/>
      <c r="M2" s="134"/>
      <c r="N2" s="134"/>
      <c r="O2" s="37"/>
    </row>
    <row r="3" spans="1:24" ht="37.5" x14ac:dyDescent="0.3">
      <c r="A3" s="167" t="s">
        <v>294</v>
      </c>
      <c r="B3" s="214" t="str">
        <f>O25</f>
        <v xml:space="preserve">Clinolipid </v>
      </c>
      <c r="C3" s="214"/>
      <c r="D3" s="214"/>
      <c r="E3" s="168"/>
      <c r="F3" s="164" t="s">
        <v>293</v>
      </c>
      <c r="G3" s="165">
        <f>IF(N25=0,"n/a",N25)</f>
        <v>2</v>
      </c>
      <c r="H3" s="169"/>
      <c r="I3" s="169"/>
      <c r="J3" s="170"/>
      <c r="K3" s="34"/>
      <c r="L3" s="34"/>
      <c r="M3" s="34"/>
      <c r="N3" s="34"/>
      <c r="O3" s="34"/>
    </row>
    <row r="4" spans="1:24" ht="18.75" x14ac:dyDescent="0.3">
      <c r="A4" s="167" t="s">
        <v>292</v>
      </c>
      <c r="B4" s="226" t="str">
        <f>P25</f>
        <v>Nutrition</v>
      </c>
      <c r="C4" s="226"/>
      <c r="D4" s="226"/>
      <c r="E4" s="169"/>
      <c r="F4" s="169"/>
      <c r="G4" s="169"/>
      <c r="H4" s="169"/>
      <c r="I4" s="169"/>
      <c r="J4" s="170"/>
      <c r="K4" s="49"/>
      <c r="L4" s="49"/>
      <c r="M4" s="49"/>
      <c r="N4" s="49"/>
      <c r="O4" s="35"/>
    </row>
    <row r="5" spans="1:24" ht="18.75" x14ac:dyDescent="0.3">
      <c r="A5" s="171"/>
      <c r="B5" s="166"/>
      <c r="C5" s="172"/>
      <c r="D5" s="173"/>
      <c r="E5" s="172"/>
      <c r="F5" s="172"/>
      <c r="G5" s="172"/>
      <c r="H5" s="172"/>
      <c r="I5" s="172"/>
      <c r="J5" s="174"/>
      <c r="K5" s="49"/>
      <c r="L5" s="49"/>
      <c r="M5" s="49"/>
      <c r="N5" s="49"/>
      <c r="O5" s="35"/>
    </row>
    <row r="6" spans="1:24" s="40" customFormat="1" ht="18.95" customHeight="1" x14ac:dyDescent="0.25">
      <c r="A6" s="175" t="s">
        <v>295</v>
      </c>
      <c r="B6" s="227" t="s">
        <v>452</v>
      </c>
      <c r="C6" s="227"/>
      <c r="D6" s="227"/>
      <c r="E6" s="227"/>
      <c r="F6" s="227"/>
      <c r="G6" s="227"/>
      <c r="H6" s="227"/>
      <c r="I6" s="227"/>
      <c r="J6" s="228"/>
      <c r="K6" s="53"/>
      <c r="L6" s="53"/>
      <c r="M6" s="53"/>
      <c r="N6" s="53"/>
      <c r="X6" s="265"/>
    </row>
    <row r="7" spans="1:24" s="40" customFormat="1" ht="36.4" customHeight="1" x14ac:dyDescent="0.2">
      <c r="A7" s="150" t="s">
        <v>296</v>
      </c>
      <c r="B7" s="230" t="str">
        <f>R25</f>
        <v>Serum triglycerides, electrolytes, serum osmolality, blood glucose, liver and kidney function, blood count, including platelets, coagulation parameters</v>
      </c>
      <c r="C7" s="230"/>
      <c r="D7" s="230"/>
      <c r="E7" s="230"/>
      <c r="F7" s="230"/>
      <c r="G7" s="230"/>
      <c r="H7" s="230"/>
      <c r="I7" s="230"/>
      <c r="J7" s="231"/>
      <c r="K7" s="53"/>
      <c r="L7" s="53"/>
      <c r="M7" s="53"/>
      <c r="N7" s="53"/>
      <c r="X7" s="265"/>
    </row>
    <row r="8" spans="1:24" s="40" customFormat="1" ht="408.95" customHeight="1" x14ac:dyDescent="0.2">
      <c r="A8" s="150" t="s">
        <v>456</v>
      </c>
      <c r="B8" s="232" t="s">
        <v>474</v>
      </c>
      <c r="C8" s="232"/>
      <c r="D8" s="232"/>
      <c r="E8" s="232"/>
      <c r="F8" s="232"/>
      <c r="G8" s="232"/>
      <c r="H8" s="232"/>
      <c r="I8" s="232"/>
      <c r="J8" s="233"/>
      <c r="K8" s="53"/>
      <c r="L8" s="53"/>
      <c r="M8" s="53"/>
      <c r="N8" s="53"/>
      <c r="X8" s="265"/>
    </row>
    <row r="9" spans="1:24" s="40" customFormat="1" ht="11.25" customHeight="1" x14ac:dyDescent="0.2">
      <c r="A9" s="150"/>
      <c r="B9" s="191"/>
      <c r="C9" s="191"/>
      <c r="D9" s="191"/>
      <c r="E9" s="191"/>
      <c r="F9" s="191"/>
      <c r="G9" s="191"/>
      <c r="H9" s="191"/>
      <c r="I9" s="191"/>
      <c r="J9" s="192"/>
      <c r="K9" s="53"/>
      <c r="L9" s="53"/>
      <c r="M9" s="53"/>
      <c r="N9" s="53"/>
      <c r="X9" s="265"/>
    </row>
    <row r="10" spans="1:24" ht="19.5" customHeight="1" x14ac:dyDescent="0.3">
      <c r="A10" s="176"/>
      <c r="B10" s="169"/>
      <c r="C10" s="169" t="s">
        <v>313</v>
      </c>
      <c r="D10" s="169"/>
      <c r="E10" s="177" t="s">
        <v>469</v>
      </c>
      <c r="F10" s="237" t="s">
        <v>471</v>
      </c>
      <c r="G10" s="207"/>
      <c r="H10" s="207"/>
      <c r="I10" s="207"/>
      <c r="J10" s="170"/>
      <c r="K10" s="49"/>
      <c r="L10" s="49"/>
      <c r="M10" s="49"/>
      <c r="N10" s="49"/>
      <c r="O10" s="35"/>
    </row>
    <row r="11" spans="1:24" ht="18.75" x14ac:dyDescent="0.3">
      <c r="A11" s="176"/>
      <c r="B11" s="169"/>
      <c r="C11" s="169" t="s">
        <v>299</v>
      </c>
      <c r="D11" s="169"/>
      <c r="E11" s="177" t="str">
        <f>IF(U25=0,"N","Y")</f>
        <v>Y</v>
      </c>
      <c r="F11" s="169"/>
      <c r="G11" s="169"/>
      <c r="H11" s="169"/>
      <c r="I11" s="169"/>
      <c r="J11" s="170"/>
      <c r="K11" s="49"/>
      <c r="L11" s="49"/>
      <c r="M11" s="49"/>
      <c r="N11" s="49"/>
      <c r="O11" s="35"/>
    </row>
    <row r="12" spans="1:24" ht="18.75" x14ac:dyDescent="0.3">
      <c r="A12" s="176"/>
      <c r="B12" s="169"/>
      <c r="C12" s="169" t="s">
        <v>391</v>
      </c>
      <c r="D12" s="169"/>
      <c r="E12" s="177" t="str">
        <f>IF(V25=0,"N","Y")</f>
        <v>N</v>
      </c>
      <c r="F12" s="169"/>
      <c r="G12" s="169"/>
      <c r="H12" s="169"/>
      <c r="I12" s="169"/>
      <c r="J12" s="170"/>
      <c r="K12" s="49"/>
      <c r="L12" s="49"/>
      <c r="M12" s="49"/>
      <c r="N12" s="49"/>
      <c r="O12" s="35"/>
    </row>
    <row r="13" spans="1:24" ht="18.75" x14ac:dyDescent="0.3">
      <c r="A13" s="176"/>
      <c r="B13" s="169"/>
      <c r="C13" s="169" t="s">
        <v>297</v>
      </c>
      <c r="D13" s="169"/>
      <c r="E13" s="177" t="str">
        <f>IF(W25=0,"N","Y")</f>
        <v>N</v>
      </c>
      <c r="F13" s="236"/>
      <c r="G13" s="236"/>
      <c r="H13" s="236"/>
      <c r="I13" s="169"/>
      <c r="J13" s="170"/>
      <c r="K13" s="49"/>
      <c r="L13" s="49"/>
      <c r="M13" s="49"/>
      <c r="N13" s="49"/>
      <c r="O13" s="35"/>
    </row>
    <row r="14" spans="1:24" ht="18.75" x14ac:dyDescent="0.3">
      <c r="A14" s="176"/>
      <c r="B14" s="169"/>
      <c r="C14" s="169"/>
      <c r="D14" s="169"/>
      <c r="E14" s="193"/>
      <c r="F14" s="193"/>
      <c r="G14" s="193"/>
      <c r="H14" s="193"/>
      <c r="I14" s="169"/>
      <c r="J14" s="170"/>
      <c r="K14" s="49"/>
      <c r="L14" s="49"/>
      <c r="M14" s="49"/>
      <c r="N14" s="49"/>
      <c r="O14" s="35"/>
    </row>
    <row r="15" spans="1:24" ht="21.75" customHeight="1" x14ac:dyDescent="0.3">
      <c r="A15" s="176"/>
      <c r="B15" s="264" t="s">
        <v>298</v>
      </c>
      <c r="C15" s="264"/>
      <c r="D15" s="207" t="s">
        <v>481</v>
      </c>
      <c r="E15" s="207"/>
      <c r="F15" s="207"/>
      <c r="G15" s="207"/>
      <c r="H15" s="207"/>
      <c r="I15" s="207"/>
      <c r="J15" s="170"/>
      <c r="K15" s="49"/>
      <c r="L15" s="49"/>
      <c r="M15" s="49"/>
      <c r="N15" s="49"/>
      <c r="O15" s="35"/>
    </row>
    <row r="16" spans="1:24" ht="18.75" x14ac:dyDescent="0.3">
      <c r="A16" s="176"/>
      <c r="B16" s="169"/>
      <c r="C16" s="169"/>
      <c r="D16" s="169"/>
      <c r="E16" s="169"/>
      <c r="F16" s="168"/>
      <c r="G16" s="168"/>
      <c r="H16" s="168"/>
      <c r="I16" s="169"/>
      <c r="J16" s="170"/>
      <c r="K16" s="49"/>
      <c r="L16" s="49"/>
      <c r="M16" s="49"/>
      <c r="N16" s="49"/>
      <c r="O16" s="35"/>
    </row>
    <row r="17" spans="1:29" ht="41.1" customHeight="1" x14ac:dyDescent="0.3">
      <c r="A17" s="178" t="s">
        <v>310</v>
      </c>
      <c r="B17" s="234" t="s">
        <v>470</v>
      </c>
      <c r="C17" s="234"/>
      <c r="D17" s="234"/>
      <c r="E17" s="234"/>
      <c r="F17" s="234"/>
      <c r="G17" s="234"/>
      <c r="H17" s="234"/>
      <c r="I17" s="234"/>
      <c r="J17" s="235"/>
      <c r="K17" s="49"/>
      <c r="L17" s="49"/>
      <c r="M17" s="49"/>
      <c r="N17" s="49"/>
      <c r="O17" s="35"/>
    </row>
    <row r="18" spans="1:29" ht="18.75" x14ac:dyDescent="0.3">
      <c r="A18" s="179"/>
      <c r="B18" s="180"/>
      <c r="C18" s="180"/>
      <c r="D18" s="180"/>
      <c r="E18" s="180"/>
      <c r="F18" s="180"/>
      <c r="G18" s="180"/>
      <c r="H18" s="180"/>
      <c r="I18" s="180"/>
      <c r="J18" s="181"/>
      <c r="K18" s="49"/>
      <c r="L18" s="49"/>
      <c r="M18" s="49"/>
      <c r="N18" s="49"/>
      <c r="O18" s="35"/>
    </row>
    <row r="19" spans="1:29" ht="39" customHeight="1" x14ac:dyDescent="0.25">
      <c r="A19" s="179" t="s">
        <v>300</v>
      </c>
      <c r="B19" s="182" t="s">
        <v>306</v>
      </c>
      <c r="C19" s="229" t="s">
        <v>304</v>
      </c>
      <c r="D19" s="229"/>
      <c r="E19" s="229"/>
      <c r="F19" s="229"/>
      <c r="G19" s="229"/>
      <c r="H19" s="229"/>
      <c r="I19" s="229"/>
      <c r="J19" s="181"/>
      <c r="K19" s="53"/>
      <c r="L19" s="53"/>
      <c r="M19" s="53"/>
      <c r="N19" s="53"/>
      <c r="O19" s="40"/>
    </row>
    <row r="20" spans="1:29" ht="39" customHeight="1" x14ac:dyDescent="0.25">
      <c r="A20" s="183"/>
      <c r="B20" s="182" t="s">
        <v>301</v>
      </c>
      <c r="C20" s="229" t="s">
        <v>303</v>
      </c>
      <c r="D20" s="229"/>
      <c r="E20" s="229"/>
      <c r="F20" s="229"/>
      <c r="G20" s="229"/>
      <c r="H20" s="229"/>
      <c r="I20" s="229"/>
      <c r="J20" s="181"/>
      <c r="K20" s="53"/>
      <c r="L20" s="53"/>
      <c r="M20" s="53"/>
      <c r="N20" s="53"/>
      <c r="O20" s="40"/>
    </row>
    <row r="21" spans="1:29" ht="14.45" customHeight="1" x14ac:dyDescent="0.3">
      <c r="A21" s="176"/>
      <c r="B21" s="182" t="s">
        <v>302</v>
      </c>
      <c r="C21" s="180" t="s">
        <v>305</v>
      </c>
      <c r="D21" s="180"/>
      <c r="E21" s="180"/>
      <c r="F21" s="180"/>
      <c r="G21" s="180"/>
      <c r="H21" s="180"/>
      <c r="I21" s="169"/>
      <c r="J21" s="170"/>
      <c r="K21" s="49"/>
      <c r="L21" s="49"/>
      <c r="M21" s="49"/>
      <c r="N21" s="49"/>
      <c r="O21" s="35"/>
    </row>
    <row r="22" spans="1:29" ht="18.75" x14ac:dyDescent="0.3">
      <c r="A22" s="183" t="s">
        <v>472</v>
      </c>
      <c r="B22" s="184">
        <v>44551</v>
      </c>
      <c r="C22" s="180"/>
      <c r="D22" s="180"/>
      <c r="E22" s="180"/>
      <c r="F22" s="180"/>
      <c r="G22" s="180"/>
      <c r="H22" s="180"/>
      <c r="I22" s="180"/>
      <c r="J22" s="181"/>
      <c r="K22" s="35"/>
      <c r="L22" s="35"/>
      <c r="M22" s="35"/>
      <c r="N22" s="35"/>
      <c r="O22" s="35"/>
    </row>
    <row r="23" spans="1:29" ht="19.5" thickBot="1" x14ac:dyDescent="0.35">
      <c r="A23" s="185" t="s">
        <v>468</v>
      </c>
      <c r="B23" s="186">
        <v>44848</v>
      </c>
      <c r="C23" s="187"/>
      <c r="D23" s="187"/>
      <c r="E23" s="187"/>
      <c r="F23" s="187"/>
      <c r="G23" s="187"/>
      <c r="H23" s="187"/>
      <c r="I23" s="187"/>
      <c r="J23" s="188"/>
      <c r="K23" s="35"/>
      <c r="L23" s="35"/>
      <c r="M23" s="35"/>
      <c r="N23" s="35"/>
      <c r="O23" s="35"/>
    </row>
    <row r="24" spans="1:29" ht="60.75" x14ac:dyDescent="0.3">
      <c r="A24" s="35"/>
      <c r="B24" s="35"/>
      <c r="C24" s="35"/>
      <c r="D24" s="35"/>
      <c r="E24" s="35"/>
      <c r="F24" s="35"/>
      <c r="G24" s="35"/>
      <c r="H24" s="35"/>
      <c r="I24" s="35"/>
      <c r="J24" s="35"/>
      <c r="K24" s="35"/>
      <c r="L24" s="35"/>
      <c r="M24" s="35"/>
      <c r="N24" s="10" t="s">
        <v>1</v>
      </c>
      <c r="O24" s="11" t="s">
        <v>50</v>
      </c>
      <c r="P24" s="11" t="s">
        <v>0</v>
      </c>
      <c r="Q24" s="11" t="s">
        <v>33</v>
      </c>
      <c r="R24" s="11" t="s">
        <v>70</v>
      </c>
      <c r="S24" s="11" t="s">
        <v>32</v>
      </c>
      <c r="T24" s="12" t="s">
        <v>2</v>
      </c>
      <c r="U24" s="12" t="s">
        <v>46</v>
      </c>
      <c r="V24" s="12" t="s">
        <v>392</v>
      </c>
      <c r="W24" s="14" t="s">
        <v>71</v>
      </c>
      <c r="X24" s="10" t="s">
        <v>69</v>
      </c>
    </row>
    <row r="25" spans="1:29" ht="409.5" x14ac:dyDescent="0.3">
      <c r="A25" s="35"/>
      <c r="B25" s="35"/>
      <c r="C25" s="35"/>
      <c r="D25" s="35"/>
      <c r="E25" s="35"/>
      <c r="F25" s="35"/>
      <c r="G25" s="35"/>
      <c r="H25" s="35"/>
      <c r="I25" s="35"/>
      <c r="J25" s="35"/>
      <c r="K25" s="35"/>
      <c r="L25" s="35"/>
      <c r="M25" s="35"/>
      <c r="N25" s="136">
        <v>2</v>
      </c>
      <c r="O25" s="137" t="s">
        <v>455</v>
      </c>
      <c r="P25" s="137" t="s">
        <v>21</v>
      </c>
      <c r="Q25" s="137" t="s">
        <v>452</v>
      </c>
      <c r="R25" s="137" t="s">
        <v>453</v>
      </c>
      <c r="S25" s="137" t="s">
        <v>473</v>
      </c>
      <c r="T25" s="139"/>
      <c r="U25" s="136" t="s">
        <v>8</v>
      </c>
      <c r="V25" s="139"/>
      <c r="W25" s="139"/>
      <c r="X25" s="230" t="s">
        <v>481</v>
      </c>
      <c r="Y25" s="230"/>
      <c r="Z25" s="230"/>
      <c r="AA25" s="230"/>
      <c r="AB25" s="230"/>
      <c r="AC25" s="230"/>
    </row>
  </sheetData>
  <mergeCells count="15">
    <mergeCell ref="X25:AC25"/>
    <mergeCell ref="C19:I19"/>
    <mergeCell ref="C20:I20"/>
    <mergeCell ref="B7:J7"/>
    <mergeCell ref="B8:J8"/>
    <mergeCell ref="B17:J17"/>
    <mergeCell ref="F13:H13"/>
    <mergeCell ref="F10:I10"/>
    <mergeCell ref="B15:C15"/>
    <mergeCell ref="D15:I15"/>
    <mergeCell ref="A1:J1"/>
    <mergeCell ref="A2:J2"/>
    <mergeCell ref="B3:D3"/>
    <mergeCell ref="B4:D4"/>
    <mergeCell ref="B6:J6"/>
  </mergeCells>
  <pageMargins left="0.7" right="0.45" top="0.5" bottom="0.3" header="0.3" footer="0.3"/>
  <pageSetup scale="68" orientation="portrait" r:id="rId1"/>
  <rowBreaks count="1" manualBreakCount="1">
    <brk id="23" max="16383" man="1"/>
  </rowBreaks>
  <colBreaks count="1" manualBreakCount="1">
    <brk id="10"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AA40"/>
  <sheetViews>
    <sheetView topLeftCell="A22" workbookViewId="0">
      <selection activeCell="C14" sqref="C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Meds'!A75</f>
        <v>0</v>
      </c>
      <c r="R2" t="str">
        <f>'Protected - Detail re Meds'!B75</f>
        <v>Hydration, PPN, TPN / Multivitamin additive</v>
      </c>
      <c r="S2" t="str">
        <f>'Protected - Detail re Meds'!C75</f>
        <v>Hydration/ Nutrition</v>
      </c>
      <c r="T2" t="str">
        <f>'Protected - Detail re Meds'!D75</f>
        <v>Short term hydration</v>
      </c>
      <c r="U2" t="str">
        <f>'Protected - Detail re Meds'!E75</f>
        <v>BMP</v>
      </c>
      <c r="V2" t="str">
        <f>'Protected - Detail re Meds'!F75</f>
        <v>Headache, dizziness, rash, uticaria</v>
      </c>
      <c r="W2">
        <f>'Protected - Detail re Meds'!G75</f>
        <v>0</v>
      </c>
      <c r="X2" t="str">
        <f>'Protected - Detail re Meds'!H75</f>
        <v>X if TPN</v>
      </c>
      <c r="Y2">
        <f>'Protected - Detail re Meds'!I75</f>
        <v>0</v>
      </c>
      <c r="Z2">
        <f>'Protected - Detail re Meds'!J75</f>
        <v>0</v>
      </c>
      <c r="AA2">
        <f>'Protected - Detail re Meds'!L75</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Hydration, PPN, TPN / Multivitamin additive</v>
      </c>
      <c r="C6" s="219"/>
      <c r="D6" s="219"/>
      <c r="E6" s="75"/>
      <c r="F6" s="47" t="s">
        <v>293</v>
      </c>
      <c r="G6" s="74" t="str">
        <f>IF(Q2=0,"n/a",Q2)</f>
        <v>n/a</v>
      </c>
      <c r="H6" s="34"/>
      <c r="I6" s="34"/>
      <c r="J6" s="48"/>
      <c r="K6" s="34"/>
      <c r="L6" s="34"/>
      <c r="M6" s="34"/>
      <c r="N6" s="34"/>
      <c r="O6" s="34"/>
    </row>
    <row r="7" spans="1:27" ht="18.75" x14ac:dyDescent="0.3">
      <c r="A7" s="46" t="s">
        <v>292</v>
      </c>
      <c r="B7" s="197" t="str">
        <f>S2</f>
        <v>Hydration/ Nutrition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Short term hydration</v>
      </c>
      <c r="F12" s="205"/>
      <c r="G12" s="205"/>
      <c r="H12" s="205"/>
      <c r="I12" s="205"/>
      <c r="J12" s="50"/>
      <c r="K12" s="49"/>
      <c r="L12" s="49"/>
      <c r="M12" s="49"/>
      <c r="N12" s="49"/>
      <c r="O12" s="35"/>
    </row>
    <row r="13" spans="1:27" ht="18.75" x14ac:dyDescent="0.3">
      <c r="A13" s="51"/>
      <c r="B13" s="49"/>
      <c r="C13" s="49" t="s">
        <v>296</v>
      </c>
      <c r="D13" s="49"/>
      <c r="E13" s="205" t="str">
        <f>U2</f>
        <v>BMP</v>
      </c>
      <c r="F13" s="205"/>
      <c r="G13" s="205"/>
      <c r="H13" s="205"/>
      <c r="I13" s="194"/>
      <c r="J13" s="50"/>
      <c r="K13" s="49"/>
      <c r="L13" s="49"/>
      <c r="M13" s="49"/>
      <c r="N13" s="49"/>
      <c r="O13" s="35"/>
    </row>
    <row r="14" spans="1:27" ht="99" customHeight="1" x14ac:dyDescent="0.3">
      <c r="A14" s="51"/>
      <c r="B14" s="49"/>
      <c r="C14" s="49" t="s">
        <v>309</v>
      </c>
      <c r="D14" s="49"/>
      <c r="E14" s="216" t="str">
        <f>V2</f>
        <v>Headache, dizziness, rash, uticaria</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7"/>
      <c r="F24" s="47"/>
      <c r="G24" s="47"/>
      <c r="H24" s="47"/>
      <c r="I24" s="49"/>
      <c r="J24" s="50"/>
      <c r="K24" s="49"/>
      <c r="L24" s="49"/>
      <c r="M24" s="49"/>
      <c r="N24" s="49"/>
      <c r="O24" s="35"/>
    </row>
    <row r="25" spans="1:15" ht="56.25" customHeight="1" x14ac:dyDescent="0.3">
      <c r="A25" s="238" t="s">
        <v>411</v>
      </c>
      <c r="B25" s="239"/>
      <c r="C25" s="239"/>
      <c r="D25" s="239"/>
      <c r="E25" s="239"/>
      <c r="F25" s="239"/>
      <c r="G25" s="239"/>
      <c r="H25" s="239"/>
      <c r="I25" s="239"/>
      <c r="J25" s="240"/>
      <c r="K25" s="49"/>
      <c r="L25" s="49"/>
      <c r="M25" s="49"/>
      <c r="N25" s="49"/>
      <c r="O25" s="35"/>
    </row>
    <row r="26" spans="1:15" ht="18.75" x14ac:dyDescent="0.3">
      <c r="A26" s="51"/>
      <c r="B26" s="49"/>
      <c r="C26" s="49"/>
      <c r="D26" s="49"/>
      <c r="E26" s="49"/>
      <c r="F26" s="75"/>
      <c r="G26" s="75"/>
      <c r="H26" s="75"/>
      <c r="I26" s="49"/>
      <c r="J26" s="50"/>
      <c r="K26" s="49"/>
      <c r="L26" s="49"/>
      <c r="M26" s="49"/>
      <c r="N26" s="49"/>
      <c r="O26" s="35"/>
    </row>
    <row r="27" spans="1:15" ht="18.75" x14ac:dyDescent="0.3">
      <c r="A27" s="52" t="s">
        <v>310</v>
      </c>
      <c r="B27" s="40" t="s">
        <v>314</v>
      </c>
      <c r="C27" s="40"/>
      <c r="D27" s="40"/>
      <c r="E27" s="40"/>
      <c r="F27" s="40"/>
      <c r="G27" s="60"/>
      <c r="H27" s="60"/>
      <c r="I27" s="53"/>
      <c r="J27" s="54"/>
      <c r="K27" s="49"/>
      <c r="L27" s="49"/>
      <c r="M27" s="49"/>
      <c r="N27" s="49"/>
      <c r="O27" s="35"/>
    </row>
    <row r="28" spans="1:15" ht="18.75" x14ac:dyDescent="0.3">
      <c r="A28" s="52"/>
      <c r="B28" s="40" t="s">
        <v>315</v>
      </c>
      <c r="C28" s="40"/>
      <c r="D28" s="40"/>
      <c r="E28" s="40"/>
      <c r="F28" s="40"/>
      <c r="G28" s="60"/>
      <c r="H28" s="60"/>
      <c r="I28" s="53"/>
      <c r="J28" s="54"/>
      <c r="K28" s="49"/>
      <c r="L28" s="49"/>
      <c r="M28" s="49"/>
      <c r="N28" s="49"/>
      <c r="O28" s="35"/>
    </row>
    <row r="29" spans="1:15" ht="18.75" x14ac:dyDescent="0.3">
      <c r="A29" s="52"/>
      <c r="B29" s="40" t="s">
        <v>185</v>
      </c>
      <c r="C29" s="40"/>
      <c r="D29" s="40"/>
      <c r="E29" s="40"/>
      <c r="F29" s="40"/>
      <c r="G29" s="53"/>
      <c r="H29" s="53"/>
      <c r="I29" s="53"/>
      <c r="J29" s="54"/>
      <c r="K29" s="49"/>
      <c r="L29" s="49"/>
      <c r="M29" s="49"/>
      <c r="N29" s="49"/>
      <c r="O29" s="35"/>
    </row>
    <row r="30" spans="1:15" ht="18.75" x14ac:dyDescent="0.3">
      <c r="A30" s="52"/>
      <c r="B30" s="40"/>
      <c r="C30" s="40"/>
      <c r="D30" s="40"/>
      <c r="E30" s="40"/>
      <c r="F30" s="40"/>
      <c r="G30" s="53"/>
      <c r="H30" s="53"/>
      <c r="I30" s="53"/>
      <c r="J30" s="54"/>
      <c r="K30" s="49"/>
      <c r="L30" s="49"/>
      <c r="M30" s="49"/>
      <c r="N30" s="49"/>
      <c r="O30" s="35"/>
    </row>
    <row r="31" spans="1:15" x14ac:dyDescent="0.25">
      <c r="A31" s="52"/>
      <c r="B31" s="53"/>
      <c r="C31" s="53"/>
      <c r="D31" s="53"/>
      <c r="E31" s="53"/>
      <c r="F31" s="53"/>
      <c r="G31" s="53"/>
      <c r="H31" s="53"/>
      <c r="I31" s="53"/>
      <c r="J31" s="54"/>
      <c r="K31" s="53"/>
      <c r="L31" s="53"/>
      <c r="M31" s="53"/>
      <c r="N31" s="53"/>
      <c r="O31" s="40"/>
    </row>
    <row r="32" spans="1:15" x14ac:dyDescent="0.25">
      <c r="A32" s="52" t="s">
        <v>300</v>
      </c>
      <c r="B32" s="55" t="s">
        <v>306</v>
      </c>
      <c r="C32" s="53" t="s">
        <v>304</v>
      </c>
      <c r="D32" s="31"/>
      <c r="E32" s="31"/>
      <c r="F32" s="31"/>
      <c r="G32" s="31"/>
      <c r="H32" s="31"/>
      <c r="I32" s="53"/>
      <c r="J32" s="54"/>
      <c r="K32" s="53"/>
      <c r="L32" s="53"/>
      <c r="M32" s="53"/>
      <c r="N32" s="53"/>
      <c r="O32" s="40"/>
    </row>
    <row r="33" spans="1:15" x14ac:dyDescent="0.25">
      <c r="A33" s="52"/>
      <c r="B33" s="55" t="s">
        <v>301</v>
      </c>
      <c r="C33" s="53" t="s">
        <v>303</v>
      </c>
      <c r="D33" s="53"/>
      <c r="E33" s="53"/>
      <c r="F33" s="53"/>
      <c r="G33" s="53"/>
      <c r="H33" s="53"/>
      <c r="I33" s="53"/>
      <c r="J33" s="54"/>
      <c r="K33" s="53"/>
      <c r="L33" s="53"/>
      <c r="M33" s="53"/>
      <c r="N33" s="53"/>
      <c r="O33" s="40"/>
    </row>
    <row r="34" spans="1:15" ht="14.45" customHeight="1" x14ac:dyDescent="0.3">
      <c r="A34" s="51"/>
      <c r="B34" s="55" t="s">
        <v>302</v>
      </c>
      <c r="C34" s="53" t="s">
        <v>305</v>
      </c>
      <c r="D34" s="53"/>
      <c r="E34" s="53"/>
      <c r="F34" s="53"/>
      <c r="G34" s="53"/>
      <c r="H34" s="53"/>
      <c r="I34" s="49"/>
      <c r="J34" s="50"/>
      <c r="K34" s="49"/>
      <c r="L34" s="49"/>
      <c r="M34" s="49"/>
      <c r="N34" s="49"/>
      <c r="O34" s="35"/>
    </row>
    <row r="35" spans="1:15" ht="18.75" x14ac:dyDescent="0.3">
      <c r="A35" s="51"/>
      <c r="B35" s="49"/>
      <c r="C35" s="49"/>
      <c r="D35" s="49"/>
      <c r="E35" s="49"/>
      <c r="F35" s="49"/>
      <c r="G35" s="49"/>
      <c r="H35" s="49"/>
      <c r="I35" s="49"/>
      <c r="J35" s="50"/>
      <c r="K35" s="49"/>
      <c r="L35" s="49"/>
      <c r="M35" s="49"/>
      <c r="N35" s="49"/>
      <c r="O35" s="35"/>
    </row>
    <row r="36" spans="1:15" ht="19.5" thickBot="1" x14ac:dyDescent="0.35">
      <c r="A36" s="56"/>
      <c r="B36" s="57"/>
      <c r="C36" s="57"/>
      <c r="D36" s="57"/>
      <c r="E36" s="57"/>
      <c r="F36" s="57"/>
      <c r="G36" s="57"/>
      <c r="H36" s="57"/>
      <c r="I36" s="57"/>
      <c r="J36" s="58"/>
      <c r="K36" s="49"/>
      <c r="L36" s="49"/>
      <c r="M36" s="49"/>
      <c r="N36" s="49"/>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row r="39" spans="1:15" ht="18.75" x14ac:dyDescent="0.3">
      <c r="A39" s="35"/>
      <c r="B39" s="35"/>
      <c r="C39" s="35"/>
      <c r="D39" s="35"/>
      <c r="E39" s="35"/>
      <c r="F39" s="35"/>
      <c r="G39" s="35"/>
      <c r="H39" s="35"/>
      <c r="I39" s="35"/>
      <c r="J39" s="35"/>
      <c r="K39" s="35"/>
      <c r="L39" s="35"/>
      <c r="M39" s="35"/>
      <c r="N39" s="35"/>
      <c r="O39" s="35"/>
    </row>
    <row r="40" spans="1:15" ht="18.75" x14ac:dyDescent="0.3">
      <c r="A40" s="35"/>
      <c r="B40" s="35"/>
      <c r="C40" s="35"/>
      <c r="D40" s="35"/>
      <c r="E40" s="35"/>
      <c r="F40" s="35"/>
      <c r="G40" s="35"/>
      <c r="H40" s="35"/>
      <c r="I40" s="35"/>
      <c r="J40" s="35"/>
      <c r="K40" s="35"/>
      <c r="L40" s="35"/>
      <c r="M40" s="35"/>
      <c r="N40" s="35"/>
      <c r="O40" s="35"/>
    </row>
  </sheetData>
  <mergeCells count="10">
    <mergeCell ref="A25:J25"/>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AA38"/>
  <sheetViews>
    <sheetView workbookViewId="0">
      <selection activeCell="B6" sqref="B6:D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Meds'!A76</f>
        <v>0</v>
      </c>
      <c r="R2" t="str">
        <f>'Protected - Detail re Meds'!B76</f>
        <v>Hydration, PPN, TPN / Magnesium additive</v>
      </c>
      <c r="S2" t="str">
        <f>'Protected - Detail re Meds'!C76</f>
        <v>Hydration/ Nutrition</v>
      </c>
      <c r="T2" t="str">
        <f>'Protected - Detail re Meds'!D76</f>
        <v>Short term hydration</v>
      </c>
      <c r="U2" t="str">
        <f>'Protected - Detail re Meds'!E76</f>
        <v>CMP</v>
      </c>
      <c r="V2" t="str">
        <f>'Protected - Detail re Meds'!F76</f>
        <v>Slow infusion - not more than 2 gm over 2 hours; Flushing,  sweating,  hypotension, tetany</v>
      </c>
      <c r="W2">
        <f>'Protected - Detail re Meds'!G76</f>
        <v>0</v>
      </c>
      <c r="X2" t="str">
        <f>'Protected - Detail re Meds'!H76</f>
        <v>X if TPN</v>
      </c>
      <c r="Y2">
        <f>'Protected - Detail re Meds'!I76</f>
        <v>0</v>
      </c>
      <c r="Z2">
        <f>'Protected - Detail re Meds'!J76</f>
        <v>0</v>
      </c>
      <c r="AA2">
        <f>'Protected - Detail re Meds'!L76</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Hydration, PPN, TPN / Magnesium additive</v>
      </c>
      <c r="C6" s="219"/>
      <c r="D6" s="219"/>
      <c r="E6" s="75"/>
      <c r="F6" s="47" t="s">
        <v>293</v>
      </c>
      <c r="G6" s="74" t="str">
        <f>IF(Q2=0,"n/a",Q2)</f>
        <v>n/a</v>
      </c>
      <c r="H6" s="34"/>
      <c r="I6" s="34"/>
      <c r="J6" s="48"/>
      <c r="K6" s="34"/>
      <c r="L6" s="34"/>
      <c r="M6" s="34"/>
      <c r="N6" s="34"/>
      <c r="O6" s="34"/>
    </row>
    <row r="7" spans="1:27" ht="18.75" x14ac:dyDescent="0.3">
      <c r="A7" s="46" t="s">
        <v>292</v>
      </c>
      <c r="B7" s="197" t="str">
        <f>S2</f>
        <v>Hydration/ Nutrition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Short term hydration</v>
      </c>
      <c r="F12" s="205"/>
      <c r="G12" s="205"/>
      <c r="H12" s="205"/>
      <c r="I12" s="205"/>
      <c r="J12" s="50"/>
      <c r="K12" s="49"/>
      <c r="L12" s="49"/>
      <c r="M12" s="49"/>
      <c r="N12" s="49"/>
      <c r="O12" s="35"/>
    </row>
    <row r="13" spans="1:27" ht="18.75" x14ac:dyDescent="0.3">
      <c r="A13" s="51"/>
      <c r="B13" s="49"/>
      <c r="C13" s="49" t="s">
        <v>296</v>
      </c>
      <c r="D13" s="49"/>
      <c r="E13" s="205" t="str">
        <f>U2</f>
        <v>CMP</v>
      </c>
      <c r="F13" s="205"/>
      <c r="G13" s="205"/>
      <c r="H13" s="205"/>
      <c r="I13" s="194"/>
      <c r="J13" s="50"/>
      <c r="K13" s="49"/>
      <c r="L13" s="49"/>
      <c r="M13" s="49"/>
      <c r="N13" s="49"/>
      <c r="O13" s="35"/>
    </row>
    <row r="14" spans="1:27" ht="99" customHeight="1" x14ac:dyDescent="0.3">
      <c r="A14" s="51"/>
      <c r="B14" s="49"/>
      <c r="C14" s="49" t="s">
        <v>309</v>
      </c>
      <c r="D14" s="49"/>
      <c r="E14" s="216" t="str">
        <f>V2</f>
        <v>Slow infusion - not more than 2 gm over 2 hours; Flushing,  sweating,  hypotension, tetany</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57.75" customHeight="1" x14ac:dyDescent="0.3">
      <c r="A16" s="238" t="s">
        <v>411</v>
      </c>
      <c r="B16" s="239"/>
      <c r="C16" s="239"/>
      <c r="D16" s="239"/>
      <c r="E16" s="239"/>
      <c r="F16" s="239"/>
      <c r="G16" s="239"/>
      <c r="H16" s="239"/>
      <c r="I16" s="239"/>
      <c r="J16" s="24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Y</v>
      </c>
      <c r="F19" s="49" t="s">
        <v>428</v>
      </c>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10">
    <mergeCell ref="E23:H23"/>
    <mergeCell ref="A1:J1"/>
    <mergeCell ref="A2:J2"/>
    <mergeCell ref="B6:D6"/>
    <mergeCell ref="B7:D7"/>
    <mergeCell ref="E12:I12"/>
    <mergeCell ref="E13:I13"/>
    <mergeCell ref="E14:I14"/>
    <mergeCell ref="F21:H21"/>
    <mergeCell ref="A16:J16"/>
  </mergeCells>
  <printOptions horizontalCentered="1" verticalCentered="1"/>
  <pageMargins left="0.7" right="0.7" top="0.75" bottom="0.75" header="0.3" footer="0.3"/>
  <pageSetup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38"/>
  <sheetViews>
    <sheetView workbookViewId="0">
      <selection activeCell="F18" sqref="F18"/>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2"/>
      <c r="L1" s="72"/>
      <c r="M1" s="72"/>
      <c r="N1" s="72"/>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2"/>
      <c r="L2" s="72"/>
      <c r="M2" s="72"/>
      <c r="N2" s="72"/>
      <c r="O2" s="37"/>
      <c r="Q2">
        <f>'Protected - Detail re Meds'!A4</f>
        <v>0</v>
      </c>
      <c r="R2" t="str">
        <f>'Protected - Detail re Meds'!B4</f>
        <v>Ampicillin Sublactum/Unasyn</v>
      </c>
      <c r="S2" t="str">
        <f>'Protected - Detail re Meds'!C4</f>
        <v>Antibiotics</v>
      </c>
      <c r="T2" t="str">
        <f>'Protected - Detail re Meds'!D4</f>
        <v>Bacterial Infection</v>
      </c>
      <c r="U2" t="str">
        <f>'Protected - Detail re Meds'!E4</f>
        <v>CBC ċ diff &amp; Plts, BUN, Cr, LFTs</v>
      </c>
      <c r="V2" t="str">
        <f>'Protected - Detail re Meds'!F4</f>
        <v>Bleeding</v>
      </c>
      <c r="W2" t="str">
        <f>'Protected - Detail re Meds'!G4</f>
        <v>X</v>
      </c>
      <c r="X2">
        <f>'Protected - Detail re Meds'!H4</f>
        <v>0</v>
      </c>
      <c r="Y2">
        <f>'Protected - Detail re Meds'!I4</f>
        <v>0</v>
      </c>
      <c r="Z2">
        <f>'Protected - Detail re Meds'!J4</f>
        <v>0</v>
      </c>
      <c r="AA2">
        <f>'Protected - Detail re Meds'!L4</f>
        <v>0</v>
      </c>
    </row>
    <row r="3" spans="1:27" ht="21" x14ac:dyDescent="0.35">
      <c r="A3" s="71"/>
      <c r="B3" s="72"/>
      <c r="C3" s="72"/>
      <c r="D3" s="72"/>
      <c r="E3" s="72"/>
      <c r="F3" s="72"/>
      <c r="G3" s="72"/>
      <c r="H3" s="72"/>
      <c r="I3" s="72"/>
      <c r="J3" s="73"/>
      <c r="K3" s="72"/>
      <c r="L3" s="72"/>
      <c r="M3" s="72"/>
      <c r="N3" s="72"/>
      <c r="O3" s="37"/>
    </row>
    <row r="4" spans="1:27" ht="21" x14ac:dyDescent="0.35">
      <c r="A4" s="71"/>
      <c r="B4" s="72"/>
      <c r="C4" s="72"/>
      <c r="D4" s="72"/>
      <c r="E4" s="72"/>
      <c r="F4" s="72"/>
      <c r="G4" s="72"/>
      <c r="H4" s="72"/>
      <c r="I4" s="72"/>
      <c r="J4" s="73"/>
      <c r="K4" s="72"/>
      <c r="L4" s="72"/>
      <c r="M4" s="72"/>
      <c r="N4" s="72"/>
      <c r="O4" s="37"/>
    </row>
    <row r="5" spans="1:27" ht="18.75" x14ac:dyDescent="0.3">
      <c r="A5" s="44"/>
      <c r="B5" s="70"/>
      <c r="C5" s="70"/>
      <c r="D5" s="70"/>
      <c r="E5" s="70"/>
      <c r="F5" s="70"/>
      <c r="G5" s="70"/>
      <c r="H5" s="70"/>
      <c r="I5" s="70"/>
      <c r="J5" s="45"/>
      <c r="K5" s="70"/>
      <c r="L5" s="70"/>
      <c r="M5" s="70"/>
      <c r="N5" s="70"/>
      <c r="O5" s="32"/>
    </row>
    <row r="6" spans="1:27" ht="18.75" x14ac:dyDescent="0.3">
      <c r="A6" s="46" t="s">
        <v>294</v>
      </c>
      <c r="B6" s="195" t="str">
        <f>R2</f>
        <v>Ampicillin Sublactum/Unasyn</v>
      </c>
      <c r="C6" s="195"/>
      <c r="D6" s="195"/>
      <c r="E6" s="70"/>
      <c r="F6" s="47" t="s">
        <v>293</v>
      </c>
      <c r="G6" s="69" t="str">
        <f>IF(Q2=0,"n/a",Q2)</f>
        <v>n/a</v>
      </c>
      <c r="H6" s="34"/>
      <c r="I6" s="34"/>
      <c r="J6" s="48"/>
      <c r="K6" s="34"/>
      <c r="L6" s="34"/>
      <c r="M6" s="34"/>
      <c r="N6" s="34"/>
      <c r="O6" s="34"/>
    </row>
    <row r="7" spans="1:27" ht="18.75" x14ac:dyDescent="0.3">
      <c r="A7" s="46" t="s">
        <v>292</v>
      </c>
      <c r="B7" s="197" t="str">
        <f>S2</f>
        <v>Antibiotics</v>
      </c>
      <c r="C7" s="197"/>
      <c r="D7" s="197"/>
      <c r="E7" s="49"/>
      <c r="F7" s="49"/>
      <c r="G7" s="49"/>
      <c r="H7" s="49"/>
      <c r="I7" s="49"/>
      <c r="J7" s="50"/>
      <c r="K7" s="49"/>
      <c r="L7" s="49"/>
      <c r="M7" s="49"/>
      <c r="N7" s="49"/>
      <c r="O7" s="35"/>
    </row>
    <row r="8" spans="1:27" ht="18.75" x14ac:dyDescent="0.3">
      <c r="A8" s="46"/>
      <c r="B8" s="61" t="s">
        <v>311</v>
      </c>
      <c r="C8" s="39" t="s">
        <v>312</v>
      </c>
      <c r="D8" s="64"/>
      <c r="E8" s="65"/>
      <c r="F8" s="65"/>
      <c r="G8" s="49"/>
      <c r="H8" s="49"/>
      <c r="I8" s="49"/>
      <c r="J8" s="50"/>
      <c r="K8" s="49"/>
      <c r="L8" s="49"/>
      <c r="M8" s="49"/>
      <c r="N8" s="49"/>
      <c r="O8" s="35"/>
    </row>
    <row r="9" spans="1:27" ht="18.75" x14ac:dyDescent="0.3">
      <c r="A9" s="51"/>
      <c r="B9" s="62"/>
      <c r="C9" s="39" t="s">
        <v>189</v>
      </c>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18.75" x14ac:dyDescent="0.3">
      <c r="A12" s="51"/>
      <c r="B12" s="49"/>
      <c r="C12" s="49" t="s">
        <v>295</v>
      </c>
      <c r="D12" s="49"/>
      <c r="E12" s="205" t="str">
        <f>T2</f>
        <v>Bacterial Infection</v>
      </c>
      <c r="F12" s="205"/>
      <c r="G12" s="205"/>
      <c r="H12" s="205"/>
      <c r="I12" s="59"/>
      <c r="J12" s="50"/>
      <c r="K12" s="49"/>
      <c r="L12" s="49"/>
      <c r="M12" s="49"/>
      <c r="N12" s="49"/>
      <c r="O12" s="35"/>
    </row>
    <row r="13" spans="1:27" ht="18.75" x14ac:dyDescent="0.3">
      <c r="A13" s="51"/>
      <c r="B13" s="49"/>
      <c r="C13" s="49" t="s">
        <v>296</v>
      </c>
      <c r="D13" s="49"/>
      <c r="E13" s="194" t="str">
        <f>U2</f>
        <v>CBC ċ diff &amp; Plts, BUN, Cr, LFTs</v>
      </c>
      <c r="F13" s="194"/>
      <c r="G13" s="194"/>
      <c r="H13" s="194"/>
      <c r="I13" s="194"/>
      <c r="J13" s="50"/>
      <c r="K13" s="49"/>
      <c r="L13" s="49"/>
      <c r="M13" s="49"/>
      <c r="N13" s="49"/>
      <c r="O13" s="35"/>
    </row>
    <row r="14" spans="1:27" ht="18.75" x14ac:dyDescent="0.3">
      <c r="A14" s="51"/>
      <c r="B14" s="49"/>
      <c r="C14" s="49" t="s">
        <v>309</v>
      </c>
      <c r="D14" s="49"/>
      <c r="E14" s="204" t="str">
        <f>V2</f>
        <v>Bleeding</v>
      </c>
      <c r="F14" s="204"/>
      <c r="G14" s="204"/>
      <c r="H14" s="204"/>
      <c r="I14" s="204"/>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59"/>
      <c r="F23" s="195" t="str">
        <f>+IF(AA2=0,"n/a",AA2)</f>
        <v>n/a</v>
      </c>
      <c r="G23" s="195"/>
      <c r="H23" s="195"/>
      <c r="I23" s="49"/>
      <c r="J23" s="50"/>
      <c r="K23" s="49"/>
      <c r="L23" s="49"/>
      <c r="M23" s="49"/>
      <c r="N23" s="49"/>
      <c r="O23" s="35"/>
    </row>
    <row r="24" spans="1:15" ht="18.75" x14ac:dyDescent="0.3">
      <c r="A24" s="51"/>
      <c r="B24" s="49"/>
      <c r="C24" s="49"/>
      <c r="D24" s="49"/>
      <c r="E24" s="49"/>
      <c r="F24" s="70"/>
      <c r="G24" s="70"/>
      <c r="H24" s="70"/>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F23:H23"/>
    <mergeCell ref="E13:I13"/>
    <mergeCell ref="E14:I14"/>
    <mergeCell ref="A1:J1"/>
    <mergeCell ref="A2:J2"/>
    <mergeCell ref="B6:D6"/>
    <mergeCell ref="B7:D7"/>
    <mergeCell ref="E12:H12"/>
    <mergeCell ref="F21:H21"/>
  </mergeCells>
  <printOptions horizontalCentered="1" verticalCentered="1"/>
  <pageMargins left="0.7" right="0.7" top="0.75" bottom="0.75" header="0.3" footer="0.3"/>
  <pageSetup scale="85"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Meds'!A78</f>
        <v>1</v>
      </c>
      <c r="R2" t="str">
        <f>'Protected - Detail re Meds'!B78</f>
        <v>Peripheral Parenteral Nutrition(PPN)</v>
      </c>
      <c r="S2" t="str">
        <f>'Protected - Detail re Meds'!C78</f>
        <v>Nutrition</v>
      </c>
      <c r="T2" t="str">
        <f>'Protected - Detail re Meds'!D78</f>
        <v>Short term nutrition support or replacement</v>
      </c>
      <c r="U2" t="str">
        <f>'Protected - Detail re Meds'!E78</f>
        <v>CMP, Triglycerides</v>
      </c>
      <c r="V2" t="str">
        <f>'Protected - Detail re Meds'!F78</f>
        <v>No more than 7-10 days Peripheral IV, watch for phlebitis &amp; Infiltration</v>
      </c>
      <c r="W2" t="str">
        <f>'Protected - Detail re Meds'!G78</f>
        <v>X</v>
      </c>
      <c r="X2">
        <f>'Protected - Detail re Meds'!H78</f>
        <v>0</v>
      </c>
      <c r="Y2">
        <f>'Protected - Detail re Meds'!I78</f>
        <v>0</v>
      </c>
      <c r="Z2">
        <f>'Protected - Detail re Meds'!J78</f>
        <v>0</v>
      </c>
      <c r="AA2" t="str">
        <f>'Protected - Detail re Meds'!L78</f>
        <v>Inf Therapy TPN</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Peripheral Parenteral Nutrition(PPN)</v>
      </c>
      <c r="C6" s="219"/>
      <c r="D6" s="219"/>
      <c r="E6" s="75"/>
      <c r="F6" s="47" t="s">
        <v>293</v>
      </c>
      <c r="G6" s="74">
        <f>IF(Q2=0,"n/a",Q2)</f>
        <v>1</v>
      </c>
      <c r="H6" s="34"/>
      <c r="I6" s="34"/>
      <c r="J6" s="48"/>
      <c r="K6" s="34"/>
      <c r="L6" s="34"/>
      <c r="M6" s="34"/>
      <c r="N6" s="34"/>
      <c r="O6" s="34"/>
    </row>
    <row r="7" spans="1:27" ht="18.75" x14ac:dyDescent="0.3">
      <c r="A7" s="46" t="s">
        <v>292</v>
      </c>
      <c r="B7" s="197" t="str">
        <f>S2</f>
        <v>Nutrition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Short term nutrition support or replacement</v>
      </c>
      <c r="F12" s="217"/>
      <c r="G12" s="217"/>
      <c r="H12" s="217"/>
      <c r="I12" s="217"/>
      <c r="J12" s="50"/>
      <c r="K12" s="49"/>
      <c r="L12" s="49"/>
      <c r="M12" s="49"/>
      <c r="N12" s="49"/>
      <c r="O12" s="35"/>
    </row>
    <row r="13" spans="1:27" ht="18.75" x14ac:dyDescent="0.3">
      <c r="A13" s="51"/>
      <c r="B13" s="49"/>
      <c r="C13" s="49" t="s">
        <v>296</v>
      </c>
      <c r="D13" s="49"/>
      <c r="E13" s="205" t="str">
        <f>U2</f>
        <v>CMP, Triglycerides</v>
      </c>
      <c r="F13" s="205"/>
      <c r="G13" s="205"/>
      <c r="H13" s="205"/>
      <c r="I13" s="194"/>
      <c r="J13" s="50"/>
      <c r="K13" s="49"/>
      <c r="L13" s="49"/>
      <c r="M13" s="49"/>
      <c r="N13" s="49"/>
      <c r="O13" s="35"/>
    </row>
    <row r="14" spans="1:27" ht="69" customHeight="1" x14ac:dyDescent="0.3">
      <c r="A14" s="51"/>
      <c r="B14" s="49"/>
      <c r="C14" s="49" t="s">
        <v>309</v>
      </c>
      <c r="D14" s="49"/>
      <c r="E14" s="216" t="str">
        <f>V2</f>
        <v>No more than 7-10 days Peripheral IV, watch for phlebitis &amp; Infiltration</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Inf Therapy TPN</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X25"/>
  <sheetViews>
    <sheetView zoomScaleNormal="100" workbookViewId="0">
      <selection activeCell="M8" sqref="M8"/>
    </sheetView>
  </sheetViews>
  <sheetFormatPr defaultRowHeight="15" x14ac:dyDescent="0.25"/>
  <cols>
    <col min="1" max="1" width="16.140625" customWidth="1"/>
    <col min="2" max="2" width="19.42578125" customWidth="1"/>
    <col min="3" max="3" width="12.5703125" customWidth="1"/>
    <col min="4" max="4" width="17.5703125" customWidth="1"/>
    <col min="5" max="5" width="2.5703125" customWidth="1"/>
    <col min="6" max="6" width="12.42578125" customWidth="1"/>
    <col min="10" max="10" width="9.140625" customWidth="1"/>
    <col min="17" max="17" width="19.85546875" customWidth="1"/>
    <col min="18" max="18" width="16.5703125" customWidth="1"/>
    <col min="19" max="19" width="98.7109375" customWidth="1"/>
  </cols>
  <sheetData>
    <row r="1" spans="1:15" ht="21" x14ac:dyDescent="0.35">
      <c r="A1" s="198" t="s">
        <v>290</v>
      </c>
      <c r="B1" s="199"/>
      <c r="C1" s="199"/>
      <c r="D1" s="199"/>
      <c r="E1" s="199"/>
      <c r="F1" s="199"/>
      <c r="G1" s="199"/>
      <c r="H1" s="199"/>
      <c r="I1" s="199"/>
      <c r="J1" s="200"/>
      <c r="K1" s="153"/>
      <c r="L1" s="153"/>
      <c r="M1" s="153"/>
      <c r="N1" s="153"/>
      <c r="O1" s="37"/>
    </row>
    <row r="2" spans="1:15" ht="21" x14ac:dyDescent="0.35">
      <c r="A2" s="201" t="s">
        <v>291</v>
      </c>
      <c r="B2" s="202"/>
      <c r="C2" s="202"/>
      <c r="D2" s="202"/>
      <c r="E2" s="202"/>
      <c r="F2" s="202"/>
      <c r="G2" s="202"/>
      <c r="H2" s="202"/>
      <c r="I2" s="202"/>
      <c r="J2" s="203"/>
      <c r="K2" s="153"/>
      <c r="L2" s="153"/>
      <c r="M2" s="153"/>
      <c r="N2" s="153"/>
      <c r="O2" s="37"/>
    </row>
    <row r="3" spans="1:15" ht="18.75" x14ac:dyDescent="0.3">
      <c r="A3" s="46" t="s">
        <v>294</v>
      </c>
      <c r="B3" s="195" t="str">
        <f>O25</f>
        <v>Magnesium Sulfate - not as additive to TPN</v>
      </c>
      <c r="C3" s="195"/>
      <c r="D3" s="195"/>
      <c r="E3" s="152"/>
      <c r="F3" s="47" t="s">
        <v>293</v>
      </c>
      <c r="G3" s="151">
        <f>IF(N25=0,"n/a",N25)</f>
        <v>2</v>
      </c>
      <c r="H3" s="34"/>
      <c r="I3" s="34"/>
      <c r="J3" s="48"/>
      <c r="K3" s="34"/>
      <c r="L3" s="34"/>
      <c r="M3" s="34"/>
      <c r="N3" s="34"/>
      <c r="O3" s="34"/>
    </row>
    <row r="4" spans="1:15" ht="18.75" x14ac:dyDescent="0.3">
      <c r="A4" s="46" t="s">
        <v>292</v>
      </c>
      <c r="B4" s="197" t="str">
        <f>P25</f>
        <v>Antidysrhythmics, Electrolytes, Anticonvulsant</v>
      </c>
      <c r="C4" s="197"/>
      <c r="D4" s="197"/>
      <c r="E4" s="49"/>
      <c r="F4" s="49"/>
      <c r="G4" s="49"/>
      <c r="H4" s="49"/>
      <c r="I4" s="49"/>
      <c r="J4" s="50"/>
      <c r="K4" s="49"/>
      <c r="L4" s="49"/>
      <c r="M4" s="49"/>
      <c r="N4" s="49"/>
      <c r="O4" s="35"/>
    </row>
    <row r="5" spans="1:15" ht="18.75" x14ac:dyDescent="0.3">
      <c r="A5" s="144"/>
      <c r="B5" s="145"/>
      <c r="C5" s="146"/>
      <c r="D5" s="147"/>
      <c r="E5" s="146"/>
      <c r="F5" s="146"/>
      <c r="G5" s="146"/>
      <c r="H5" s="146"/>
      <c r="I5" s="146"/>
      <c r="J5" s="148"/>
      <c r="K5" s="49"/>
      <c r="L5" s="49"/>
      <c r="M5" s="49"/>
      <c r="N5" s="49"/>
      <c r="O5" s="35"/>
    </row>
    <row r="6" spans="1:15" s="40" customFormat="1" ht="18.95" customHeight="1" x14ac:dyDescent="0.25">
      <c r="A6" s="89" t="s">
        <v>295</v>
      </c>
      <c r="B6" s="227" t="s">
        <v>452</v>
      </c>
      <c r="C6" s="227"/>
      <c r="D6" s="227"/>
      <c r="E6" s="227"/>
      <c r="F6" s="227"/>
      <c r="G6" s="227"/>
      <c r="H6" s="227"/>
      <c r="I6" s="227"/>
      <c r="J6" s="228"/>
      <c r="K6" s="53"/>
      <c r="L6" s="53"/>
      <c r="M6" s="53"/>
      <c r="N6" s="53"/>
    </row>
    <row r="7" spans="1:15" s="40" customFormat="1" ht="36.4" customHeight="1" x14ac:dyDescent="0.2">
      <c r="A7" s="149" t="s">
        <v>296</v>
      </c>
      <c r="B7" s="230" t="str">
        <f>R25</f>
        <v>Frequent Magnesium levels must be obtained. Dosage will vary based on serum Magnesium level</v>
      </c>
      <c r="C7" s="230"/>
      <c r="D7" s="230"/>
      <c r="E7" s="230"/>
      <c r="F7" s="230"/>
      <c r="G7" s="230"/>
      <c r="H7" s="230"/>
      <c r="I7" s="230"/>
      <c r="J7" s="231"/>
      <c r="K7" s="53"/>
      <c r="L7" s="53"/>
      <c r="M7" s="53"/>
      <c r="N7" s="53"/>
    </row>
    <row r="8" spans="1:15" s="40" customFormat="1" ht="409.35" customHeight="1" x14ac:dyDescent="0.2">
      <c r="A8" s="150" t="s">
        <v>456</v>
      </c>
      <c r="B8" s="241" t="s">
        <v>466</v>
      </c>
      <c r="C8" s="232"/>
      <c r="D8" s="232"/>
      <c r="E8" s="232"/>
      <c r="F8" s="232"/>
      <c r="G8" s="232"/>
      <c r="H8" s="232"/>
      <c r="I8" s="232"/>
      <c r="J8" s="233"/>
      <c r="K8" s="53"/>
      <c r="L8" s="53"/>
      <c r="M8" s="53"/>
      <c r="N8" s="53"/>
    </row>
    <row r="9" spans="1:15" s="40" customFormat="1" ht="12.95" customHeight="1" x14ac:dyDescent="0.2">
      <c r="A9" s="150"/>
      <c r="B9" s="154"/>
      <c r="C9" s="154"/>
      <c r="D9" s="154"/>
      <c r="E9" s="154"/>
      <c r="F9" s="154"/>
      <c r="G9" s="154"/>
      <c r="H9" s="154"/>
      <c r="I9" s="154"/>
      <c r="J9" s="155"/>
      <c r="K9" s="53"/>
      <c r="L9" s="53"/>
      <c r="M9" s="53"/>
      <c r="N9" s="53"/>
    </row>
    <row r="10" spans="1:15" ht="18.75" x14ac:dyDescent="0.3">
      <c r="A10" s="51"/>
      <c r="B10" s="49"/>
      <c r="C10" s="49" t="s">
        <v>313</v>
      </c>
      <c r="D10" s="49"/>
      <c r="E10" s="36" t="str">
        <f>IF(T25=0,"Y","N")</f>
        <v>N</v>
      </c>
      <c r="F10" s="49"/>
      <c r="G10" s="49"/>
      <c r="H10" s="49"/>
      <c r="I10" s="49"/>
      <c r="J10" s="50"/>
      <c r="K10" s="49"/>
      <c r="L10" s="49"/>
      <c r="M10" s="49"/>
      <c r="N10" s="49"/>
      <c r="O10" s="35"/>
    </row>
    <row r="11" spans="1:15" ht="18.75" x14ac:dyDescent="0.3">
      <c r="A11" s="51"/>
      <c r="B11" s="49"/>
      <c r="C11" s="49" t="s">
        <v>299</v>
      </c>
      <c r="D11" s="49"/>
      <c r="E11" s="36" t="str">
        <f>IF(U25=0,"N","Y")</f>
        <v>N</v>
      </c>
      <c r="F11" s="49"/>
      <c r="G11" s="49"/>
      <c r="H11" s="49"/>
      <c r="I11" s="49"/>
      <c r="J11" s="50"/>
      <c r="K11" s="49"/>
      <c r="L11" s="49"/>
      <c r="M11" s="49"/>
      <c r="N11" s="49"/>
      <c r="O11" s="35"/>
    </row>
    <row r="12" spans="1:15" ht="18.75" x14ac:dyDescent="0.3">
      <c r="A12" s="51"/>
      <c r="B12" s="49"/>
      <c r="C12" s="49" t="s">
        <v>391</v>
      </c>
      <c r="D12" s="49"/>
      <c r="E12" s="36" t="str">
        <f>IF(V25=0,"N","Y")</f>
        <v>N</v>
      </c>
      <c r="F12" s="49"/>
      <c r="G12" s="49"/>
      <c r="H12" s="49"/>
      <c r="I12" s="49"/>
      <c r="J12" s="50"/>
      <c r="K12" s="49"/>
      <c r="L12" s="49"/>
      <c r="M12" s="49"/>
      <c r="N12" s="49"/>
      <c r="O12" s="35"/>
    </row>
    <row r="13" spans="1:15" ht="18.75" x14ac:dyDescent="0.3">
      <c r="A13" s="51"/>
      <c r="B13" s="49"/>
      <c r="C13" s="49" t="s">
        <v>297</v>
      </c>
      <c r="D13" s="49"/>
      <c r="E13" s="36" t="str">
        <f>IF(W25=0,"N","Y")</f>
        <v>N</v>
      </c>
      <c r="F13" s="196"/>
      <c r="G13" s="196"/>
      <c r="H13" s="196"/>
      <c r="I13" s="49"/>
      <c r="J13" s="50"/>
      <c r="K13" s="49"/>
      <c r="L13" s="49"/>
      <c r="M13" s="49"/>
      <c r="N13" s="49"/>
      <c r="O13" s="35"/>
    </row>
    <row r="14" spans="1:15" ht="18.75" x14ac:dyDescent="0.3">
      <c r="A14" s="51"/>
      <c r="B14" s="49"/>
      <c r="C14" s="49"/>
      <c r="D14" s="49"/>
      <c r="E14" s="49"/>
      <c r="F14" s="49"/>
      <c r="G14" s="49"/>
      <c r="H14" s="49"/>
      <c r="I14" s="49"/>
      <c r="J14" s="50"/>
      <c r="K14" s="49"/>
      <c r="L14" s="49"/>
      <c r="M14" s="49"/>
      <c r="N14" s="49"/>
      <c r="O14" s="35"/>
    </row>
    <row r="15" spans="1:15" ht="18.75" x14ac:dyDescent="0.3">
      <c r="A15" s="51"/>
      <c r="B15" s="49"/>
      <c r="C15" s="49" t="s">
        <v>298</v>
      </c>
      <c r="D15" s="49"/>
      <c r="E15" s="59"/>
      <c r="F15" s="195" t="str">
        <f>X25</f>
        <v>Inf Therapy TPN</v>
      </c>
      <c r="G15" s="195"/>
      <c r="H15" s="195"/>
      <c r="I15" s="49"/>
      <c r="J15" s="50"/>
      <c r="K15" s="49"/>
      <c r="L15" s="49"/>
      <c r="M15" s="49"/>
      <c r="N15" s="49"/>
      <c r="O15" s="35"/>
    </row>
    <row r="16" spans="1:15" ht="18.75" x14ac:dyDescent="0.3">
      <c r="A16" s="51"/>
      <c r="B16" s="49"/>
      <c r="C16" s="49"/>
      <c r="D16" s="49"/>
      <c r="E16" s="49"/>
      <c r="F16" s="152"/>
      <c r="G16" s="152"/>
      <c r="H16" s="152"/>
      <c r="I16" s="49"/>
      <c r="J16" s="50"/>
      <c r="K16" s="49"/>
      <c r="L16" s="49"/>
      <c r="M16" s="49"/>
      <c r="N16" s="49"/>
      <c r="O16" s="35"/>
    </row>
    <row r="17" spans="1:24" ht="41.1" customHeight="1" x14ac:dyDescent="0.3">
      <c r="A17" s="143" t="s">
        <v>310</v>
      </c>
      <c r="B17" s="234" t="s">
        <v>457</v>
      </c>
      <c r="C17" s="234"/>
      <c r="D17" s="234"/>
      <c r="E17" s="234"/>
      <c r="F17" s="234"/>
      <c r="G17" s="234"/>
      <c r="H17" s="234"/>
      <c r="I17" s="234"/>
      <c r="J17" s="235"/>
      <c r="K17" s="49"/>
      <c r="L17" s="49"/>
      <c r="M17" s="49"/>
      <c r="N17" s="49"/>
      <c r="O17" s="35"/>
    </row>
    <row r="18" spans="1:24" ht="18.75" x14ac:dyDescent="0.3">
      <c r="A18" s="140"/>
      <c r="B18" s="53"/>
      <c r="C18" s="53"/>
      <c r="D18" s="53"/>
      <c r="E18" s="53"/>
      <c r="F18" s="53"/>
      <c r="G18" s="53"/>
      <c r="H18" s="53"/>
      <c r="I18" s="53"/>
      <c r="J18" s="54"/>
      <c r="K18" s="49"/>
      <c r="L18" s="49"/>
      <c r="M18" s="49"/>
      <c r="N18" s="49"/>
      <c r="O18" s="35"/>
    </row>
    <row r="19" spans="1:24" x14ac:dyDescent="0.25">
      <c r="A19" s="140" t="s">
        <v>300</v>
      </c>
      <c r="B19" s="55" t="s">
        <v>306</v>
      </c>
      <c r="C19" s="53" t="s">
        <v>304</v>
      </c>
      <c r="D19" s="31"/>
      <c r="E19" s="31"/>
      <c r="F19" s="31"/>
      <c r="G19" s="31"/>
      <c r="H19" s="31"/>
      <c r="I19" s="53"/>
      <c r="J19" s="54"/>
      <c r="K19" s="53"/>
      <c r="L19" s="53"/>
      <c r="M19" s="53"/>
      <c r="N19" s="53"/>
      <c r="O19" s="40"/>
    </row>
    <row r="20" spans="1:24" x14ac:dyDescent="0.25">
      <c r="A20" s="52"/>
      <c r="B20" s="55" t="s">
        <v>301</v>
      </c>
      <c r="C20" s="53" t="s">
        <v>303</v>
      </c>
      <c r="D20" s="53"/>
      <c r="E20" s="53"/>
      <c r="F20" s="53"/>
      <c r="G20" s="53"/>
      <c r="H20" s="53"/>
      <c r="I20" s="53"/>
      <c r="J20" s="54"/>
      <c r="K20" s="53"/>
      <c r="L20" s="53"/>
      <c r="M20" s="53"/>
      <c r="N20" s="53"/>
      <c r="O20" s="40"/>
    </row>
    <row r="21" spans="1:24" ht="14.45" customHeight="1" thickBot="1" x14ac:dyDescent="0.35">
      <c r="A21" s="56"/>
      <c r="B21" s="141" t="s">
        <v>302</v>
      </c>
      <c r="C21" s="142" t="s">
        <v>305</v>
      </c>
      <c r="D21" s="142"/>
      <c r="E21" s="142"/>
      <c r="F21" s="142"/>
      <c r="G21" s="142"/>
      <c r="H21" s="142"/>
      <c r="I21" s="57"/>
      <c r="J21" s="58"/>
      <c r="K21" s="49"/>
      <c r="L21" s="49"/>
      <c r="M21" s="49"/>
      <c r="N21" s="49"/>
      <c r="O21" s="35"/>
    </row>
    <row r="22" spans="1:24" ht="18.75" x14ac:dyDescent="0.3">
      <c r="A22" s="35"/>
      <c r="B22" s="35"/>
      <c r="C22" s="35"/>
      <c r="D22" s="35"/>
      <c r="E22" s="35"/>
      <c r="F22" s="35"/>
      <c r="G22" s="35"/>
      <c r="H22" s="35"/>
      <c r="I22" s="35"/>
      <c r="J22" s="35"/>
      <c r="K22" s="35"/>
      <c r="L22" s="35"/>
      <c r="M22" s="35"/>
      <c r="N22" s="35"/>
      <c r="O22" s="35"/>
    </row>
    <row r="23" spans="1:24" ht="18.75" x14ac:dyDescent="0.3">
      <c r="A23" s="35"/>
      <c r="B23" s="35"/>
      <c r="C23" s="35"/>
      <c r="D23" s="35"/>
      <c r="E23" s="35"/>
      <c r="F23" s="35"/>
      <c r="G23" s="35"/>
      <c r="H23" s="35"/>
      <c r="I23" s="35"/>
      <c r="J23" s="35"/>
      <c r="K23" s="35"/>
      <c r="L23" s="35"/>
      <c r="M23" s="35"/>
      <c r="N23" s="35"/>
      <c r="O23" s="35"/>
    </row>
    <row r="24" spans="1:24" ht="60.75" x14ac:dyDescent="0.3">
      <c r="A24" s="35"/>
      <c r="B24" s="35"/>
      <c r="C24" s="35"/>
      <c r="D24" s="35"/>
      <c r="E24" s="35"/>
      <c r="F24" s="35"/>
      <c r="G24" s="35"/>
      <c r="H24" s="35"/>
      <c r="I24" s="35"/>
      <c r="J24" s="35"/>
      <c r="K24" s="35"/>
      <c r="L24" s="35"/>
      <c r="M24" s="35"/>
      <c r="N24" s="10" t="s">
        <v>1</v>
      </c>
      <c r="O24" s="11" t="s">
        <v>50</v>
      </c>
      <c r="P24" s="11" t="s">
        <v>0</v>
      </c>
      <c r="Q24" s="11" t="s">
        <v>33</v>
      </c>
      <c r="R24" s="11" t="s">
        <v>70</v>
      </c>
      <c r="S24" s="11" t="s">
        <v>32</v>
      </c>
      <c r="T24" s="12" t="s">
        <v>2</v>
      </c>
      <c r="U24" s="12" t="s">
        <v>46</v>
      </c>
      <c r="V24" s="12" t="s">
        <v>392</v>
      </c>
      <c r="W24" s="14" t="s">
        <v>71</v>
      </c>
      <c r="X24" s="10" t="s">
        <v>69</v>
      </c>
    </row>
    <row r="25" spans="1:24" ht="405" x14ac:dyDescent="0.3">
      <c r="A25" s="35"/>
      <c r="B25" s="35"/>
      <c r="C25" s="35"/>
      <c r="D25" s="35"/>
      <c r="E25" s="35"/>
      <c r="F25" s="35"/>
      <c r="G25" s="35"/>
      <c r="H25" s="35"/>
      <c r="I25" s="35"/>
      <c r="J25" s="35"/>
      <c r="K25" s="35"/>
      <c r="L25" s="35"/>
      <c r="M25" s="35"/>
      <c r="N25" s="136">
        <v>2</v>
      </c>
      <c r="O25" s="159" t="s">
        <v>464</v>
      </c>
      <c r="P25" s="159" t="s">
        <v>460</v>
      </c>
      <c r="Q25" s="162" t="s">
        <v>461</v>
      </c>
      <c r="R25" s="162" t="s">
        <v>462</v>
      </c>
      <c r="S25" s="163" t="s">
        <v>465</v>
      </c>
      <c r="T25" s="136" t="s">
        <v>8</v>
      </c>
      <c r="U25" s="18"/>
      <c r="V25" s="18"/>
      <c r="W25" s="18"/>
      <c r="X25" s="137" t="s">
        <v>54</v>
      </c>
    </row>
  </sheetData>
  <mergeCells count="10">
    <mergeCell ref="B8:J8"/>
    <mergeCell ref="F13:H13"/>
    <mergeCell ref="F15:H15"/>
    <mergeCell ref="B17:J17"/>
    <mergeCell ref="A1:J1"/>
    <mergeCell ref="A2:J2"/>
    <mergeCell ref="B3:D3"/>
    <mergeCell ref="B4:D4"/>
    <mergeCell ref="B6:J6"/>
    <mergeCell ref="B7:J7"/>
  </mergeCells>
  <pageMargins left="0.7" right="0.7" top="0.75" bottom="0.75" header="0.3" footer="0.3"/>
  <pageSetup scale="76" orientation="portrait" r:id="rId1"/>
  <colBreaks count="1" manualBreakCount="1">
    <brk id="10" max="1048575" man="1"/>
  </col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AA39"/>
  <sheetViews>
    <sheetView workbookViewId="0">
      <selection activeCell="E14" sqref="E14:I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Meds'!A79</f>
        <v>2</v>
      </c>
      <c r="R2" t="str">
        <f>'Protected - Detail re Meds'!B79</f>
        <v>Total Parental Nutrition(TPN) ċ or w/o lipid</v>
      </c>
      <c r="S2" t="str">
        <f>'Protected - Detail re Meds'!C79</f>
        <v>Nutrition</v>
      </c>
      <c r="T2" t="str">
        <f>'Protected - Detail re Meds'!D79</f>
        <v>Short or long term nutrition support or replacement</v>
      </c>
      <c r="U2" t="str">
        <f>'Protected - Detail re Meds'!E79</f>
        <v>CBC ċ diff + Plts, CMP, CA, Mg, PO4, LFTs, PT</v>
      </c>
      <c r="V2" t="str">
        <f>'Protected - Detail re Meds'!F79</f>
        <v>Monitor weights. Dedicated central line for TPN. Teach S/S hypo, hyperglycemia &amp; dehydration. Osteoporosis if TPN &gt; 3 mos., thrombocytopenia, leukopenia, cholelithiasis, cholecystitis</v>
      </c>
      <c r="W2" t="str">
        <f>'Protected - Detail re Meds'!G79</f>
        <v>X</v>
      </c>
      <c r="X2" t="str">
        <f>'Protected - Detail re Meds'!H79</f>
        <v>X</v>
      </c>
      <c r="Y2" t="str">
        <f>'Protected - Detail re Meds'!I79</f>
        <v>X</v>
      </c>
      <c r="Z2">
        <f>'Protected - Detail re Meds'!J79</f>
        <v>0</v>
      </c>
      <c r="AA2" t="str">
        <f>'Protected - Detail re Meds'!L79</f>
        <v>Inf Therapy TPN</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Total Parental Nutrition(TPN) ċ or w/o lipid</v>
      </c>
      <c r="C6" s="219"/>
      <c r="D6" s="219"/>
      <c r="E6" s="75"/>
      <c r="F6" s="47" t="s">
        <v>293</v>
      </c>
      <c r="G6" s="74">
        <f>IF(Q2=0,"n/a",Q2)</f>
        <v>2</v>
      </c>
      <c r="H6" s="34"/>
      <c r="I6" s="34"/>
      <c r="J6" s="48"/>
      <c r="K6" s="34"/>
      <c r="L6" s="34"/>
      <c r="M6" s="34"/>
      <c r="N6" s="34"/>
      <c r="O6" s="34"/>
    </row>
    <row r="7" spans="1:27" ht="18.75" x14ac:dyDescent="0.3">
      <c r="A7" s="46" t="s">
        <v>292</v>
      </c>
      <c r="B7" s="197" t="str">
        <f>S2</f>
        <v>Nutrition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Short or long term nutrition support or replacement</v>
      </c>
      <c r="F12" s="217"/>
      <c r="G12" s="217"/>
      <c r="H12" s="217"/>
      <c r="I12" s="217"/>
      <c r="J12" s="50"/>
      <c r="K12" s="49"/>
      <c r="L12" s="49"/>
      <c r="M12" s="49"/>
      <c r="N12" s="49"/>
      <c r="O12" s="35"/>
    </row>
    <row r="13" spans="1:27" ht="18.75" x14ac:dyDescent="0.3">
      <c r="A13" s="51"/>
      <c r="B13" s="49"/>
      <c r="C13" s="49" t="s">
        <v>296</v>
      </c>
      <c r="D13" s="49"/>
      <c r="E13" s="205" t="str">
        <f>U2</f>
        <v>CBC ċ diff + Plts, CMP, CA, Mg, PO4, LFTs, PT</v>
      </c>
      <c r="F13" s="205"/>
      <c r="G13" s="205"/>
      <c r="H13" s="205"/>
      <c r="I13" s="194"/>
      <c r="J13" s="50"/>
      <c r="K13" s="49"/>
      <c r="L13" s="49"/>
      <c r="M13" s="49"/>
      <c r="N13" s="49"/>
      <c r="O13" s="35"/>
    </row>
    <row r="14" spans="1:27" ht="93.75" customHeight="1" x14ac:dyDescent="0.3">
      <c r="A14" s="51"/>
      <c r="B14" s="49"/>
      <c r="C14" s="49" t="s">
        <v>309</v>
      </c>
      <c r="D14" s="49"/>
      <c r="E14" s="216" t="str">
        <f>V2</f>
        <v>Monitor weights. Dedicated central line for TPN. Teach S/S hypo, hyperglycemia &amp; dehydration. Osteoporosis if TPN &gt; 3 mos., thrombocytopenia, leukopenia, cholelithiasis, cholecystitis</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Inf Therapy TPN</v>
      </c>
      <c r="F23" s="205"/>
      <c r="G23" s="205"/>
      <c r="H23" s="205"/>
      <c r="I23" s="49"/>
      <c r="J23" s="50"/>
      <c r="K23" s="49"/>
      <c r="L23" s="49"/>
      <c r="M23" s="49"/>
      <c r="N23" s="49"/>
      <c r="O23" s="35"/>
    </row>
    <row r="24" spans="1:15" ht="55.5" customHeight="1" x14ac:dyDescent="0.3">
      <c r="A24" s="238" t="s">
        <v>411</v>
      </c>
      <c r="B24" s="239"/>
      <c r="C24" s="239"/>
      <c r="D24" s="239"/>
      <c r="E24" s="239"/>
      <c r="F24" s="239"/>
      <c r="G24" s="239"/>
      <c r="H24" s="239"/>
      <c r="I24" s="239"/>
      <c r="J24" s="240"/>
      <c r="K24" s="49"/>
      <c r="L24" s="49"/>
      <c r="M24" s="49"/>
      <c r="N24" s="49"/>
      <c r="O24" s="35"/>
    </row>
    <row r="25" spans="1:15" ht="17.25" customHeight="1" x14ac:dyDescent="0.3">
      <c r="A25" s="90"/>
      <c r="B25" s="91"/>
      <c r="C25" s="91"/>
      <c r="D25" s="91"/>
      <c r="E25" s="91"/>
      <c r="F25" s="91"/>
      <c r="G25" s="91"/>
      <c r="H25" s="91"/>
      <c r="I25" s="91"/>
      <c r="J25" s="92"/>
      <c r="K25" s="49"/>
      <c r="L25" s="49"/>
      <c r="M25" s="49"/>
      <c r="N25" s="49"/>
      <c r="O25" s="35"/>
    </row>
    <row r="26" spans="1:15" ht="18.75" x14ac:dyDescent="0.3">
      <c r="A26" s="52" t="s">
        <v>310</v>
      </c>
      <c r="B26" s="40" t="s">
        <v>314</v>
      </c>
      <c r="C26" s="40"/>
      <c r="D26" s="40"/>
      <c r="E26" s="40"/>
      <c r="F26" s="40"/>
      <c r="G26" s="60"/>
      <c r="H26" s="60"/>
      <c r="I26" s="53"/>
      <c r="J26" s="54"/>
      <c r="K26" s="49"/>
      <c r="L26" s="49"/>
      <c r="M26" s="49"/>
      <c r="N26" s="49"/>
      <c r="O26" s="35"/>
    </row>
    <row r="27" spans="1:15" ht="18.75" x14ac:dyDescent="0.3">
      <c r="A27" s="52"/>
      <c r="B27" s="40" t="s">
        <v>315</v>
      </c>
      <c r="C27" s="40"/>
      <c r="D27" s="40"/>
      <c r="E27" s="40"/>
      <c r="F27" s="40"/>
      <c r="G27" s="60"/>
      <c r="H27" s="60"/>
      <c r="I27" s="53"/>
      <c r="J27" s="54"/>
      <c r="K27" s="49"/>
      <c r="L27" s="49"/>
      <c r="M27" s="49"/>
      <c r="N27" s="49"/>
      <c r="O27" s="35"/>
    </row>
    <row r="28" spans="1:15" ht="18.75" x14ac:dyDescent="0.3">
      <c r="A28" s="52"/>
      <c r="B28" s="40" t="s">
        <v>185</v>
      </c>
      <c r="C28" s="40"/>
      <c r="D28" s="40"/>
      <c r="E28" s="40"/>
      <c r="F28" s="40"/>
      <c r="G28" s="53"/>
      <c r="H28" s="53"/>
      <c r="I28" s="53"/>
      <c r="J28" s="54"/>
      <c r="K28" s="49"/>
      <c r="L28" s="49"/>
      <c r="M28" s="49"/>
      <c r="N28" s="49"/>
      <c r="O28" s="35"/>
    </row>
    <row r="29" spans="1:15" ht="18.75" x14ac:dyDescent="0.3">
      <c r="A29" s="52"/>
      <c r="B29" s="40"/>
      <c r="C29" s="40"/>
      <c r="D29" s="40"/>
      <c r="E29" s="40"/>
      <c r="F29" s="40"/>
      <c r="G29" s="53"/>
      <c r="H29" s="53"/>
      <c r="I29" s="53"/>
      <c r="J29" s="54"/>
      <c r="K29" s="49"/>
      <c r="L29" s="49"/>
      <c r="M29" s="49"/>
      <c r="N29" s="49"/>
      <c r="O29" s="35"/>
    </row>
    <row r="30" spans="1:15" x14ac:dyDescent="0.25">
      <c r="A30" s="52"/>
      <c r="B30" s="53"/>
      <c r="C30" s="53"/>
      <c r="D30" s="53"/>
      <c r="E30" s="53"/>
      <c r="F30" s="53"/>
      <c r="G30" s="53"/>
      <c r="H30" s="53"/>
      <c r="I30" s="53"/>
      <c r="J30" s="54"/>
      <c r="K30" s="53"/>
      <c r="L30" s="53"/>
      <c r="M30" s="53"/>
      <c r="N30" s="53"/>
      <c r="O30" s="40"/>
    </row>
    <row r="31" spans="1:15" x14ac:dyDescent="0.25">
      <c r="A31" s="52" t="s">
        <v>300</v>
      </c>
      <c r="B31" s="55" t="s">
        <v>306</v>
      </c>
      <c r="C31" s="53" t="s">
        <v>304</v>
      </c>
      <c r="D31" s="31"/>
      <c r="E31" s="31"/>
      <c r="F31" s="31"/>
      <c r="G31" s="31"/>
      <c r="H31" s="31"/>
      <c r="I31" s="53"/>
      <c r="J31" s="54"/>
      <c r="K31" s="53"/>
      <c r="L31" s="53"/>
      <c r="M31" s="53"/>
      <c r="N31" s="53"/>
      <c r="O31" s="40"/>
    </row>
    <row r="32" spans="1:15" x14ac:dyDescent="0.25">
      <c r="A32" s="52"/>
      <c r="B32" s="55" t="s">
        <v>301</v>
      </c>
      <c r="C32" s="53" t="s">
        <v>303</v>
      </c>
      <c r="D32" s="53"/>
      <c r="E32" s="53"/>
      <c r="F32" s="53"/>
      <c r="G32" s="53"/>
      <c r="H32" s="53"/>
      <c r="I32" s="53"/>
      <c r="J32" s="54"/>
      <c r="K32" s="53"/>
      <c r="L32" s="53"/>
      <c r="M32" s="53"/>
      <c r="N32" s="53"/>
      <c r="O32" s="40"/>
    </row>
    <row r="33" spans="1:15" ht="14.45" customHeight="1" x14ac:dyDescent="0.3">
      <c r="A33" s="51"/>
      <c r="B33" s="55" t="s">
        <v>302</v>
      </c>
      <c r="C33" s="53" t="s">
        <v>305</v>
      </c>
      <c r="D33" s="53"/>
      <c r="E33" s="53"/>
      <c r="F33" s="53"/>
      <c r="G33" s="53"/>
      <c r="H33" s="53"/>
      <c r="I33" s="49"/>
      <c r="J33" s="50"/>
      <c r="K33" s="49"/>
      <c r="L33" s="49"/>
      <c r="M33" s="49"/>
      <c r="N33" s="49"/>
      <c r="O33" s="35"/>
    </row>
    <row r="34" spans="1:15" ht="18.75" x14ac:dyDescent="0.3">
      <c r="A34" s="51"/>
      <c r="B34" s="49"/>
      <c r="C34" s="49"/>
      <c r="D34" s="49"/>
      <c r="E34" s="49"/>
      <c r="F34" s="49"/>
      <c r="G34" s="49"/>
      <c r="H34" s="49"/>
      <c r="I34" s="49"/>
      <c r="J34" s="50"/>
      <c r="K34" s="49"/>
      <c r="L34" s="49"/>
      <c r="M34" s="49"/>
      <c r="N34" s="49"/>
      <c r="O34" s="35"/>
    </row>
    <row r="35" spans="1:15" ht="19.5" thickBot="1" x14ac:dyDescent="0.35">
      <c r="A35" s="56"/>
      <c r="B35" s="57"/>
      <c r="C35" s="57"/>
      <c r="D35" s="57"/>
      <c r="E35" s="57"/>
      <c r="F35" s="57"/>
      <c r="G35" s="57"/>
      <c r="H35" s="57"/>
      <c r="I35" s="57"/>
      <c r="J35" s="58"/>
      <c r="K35" s="49"/>
      <c r="L35" s="49"/>
      <c r="M35" s="49"/>
      <c r="N35" s="49"/>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row r="39" spans="1:15" ht="18.75" x14ac:dyDescent="0.3">
      <c r="A39" s="35"/>
      <c r="B39" s="35"/>
      <c r="C39" s="35"/>
      <c r="D39" s="35"/>
      <c r="E39" s="35"/>
      <c r="F39" s="35"/>
      <c r="G39" s="35"/>
      <c r="H39" s="35"/>
      <c r="I39" s="35"/>
      <c r="J39" s="35"/>
      <c r="K39" s="35"/>
      <c r="L39" s="35"/>
      <c r="M39" s="35"/>
      <c r="N39" s="35"/>
      <c r="O39" s="35"/>
    </row>
  </sheetData>
  <mergeCells count="10">
    <mergeCell ref="A24:J24"/>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1"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AA39"/>
  <sheetViews>
    <sheetView workbookViewId="0">
      <selection activeCell="E12" sqref="E12:I1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Meds'!A80</f>
        <v>0</v>
      </c>
      <c r="R2" t="str">
        <f>'Protected - Detail re Meds'!B80</f>
        <v>TPN/PPN ċ Insulin</v>
      </c>
      <c r="S2" t="str">
        <f>'Protected - Detail re Meds'!C80</f>
        <v>Nutrition</v>
      </c>
      <c r="T2" t="str">
        <f>'Protected - Detail re Meds'!D80</f>
        <v>Short or long term nutrition support or replacement</v>
      </c>
      <c r="U2" t="str">
        <f>'Protected - Detail re Meds'!E80</f>
        <v>BMP</v>
      </c>
      <c r="V2" t="str">
        <f>'Protected - Detail re Meds'!F80</f>
        <v>Hypokalemia, Teach patient S/S of hypo &amp; hyperglycemia</v>
      </c>
      <c r="W2">
        <f>'Protected - Detail re Meds'!G80</f>
        <v>0</v>
      </c>
      <c r="X2" t="str">
        <f>'Protected - Detail re Meds'!H80</f>
        <v>X</v>
      </c>
      <c r="Y2" t="str">
        <f>'Protected - Detail re Meds'!I80</f>
        <v>X</v>
      </c>
      <c r="Z2">
        <f>'Protected - Detail re Meds'!J80</f>
        <v>0</v>
      </c>
      <c r="AA2" t="str">
        <f>'Protected - Detail re Meds'!L80</f>
        <v>Inf Therapy TPN</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TPN/PPN ċ Insulin</v>
      </c>
      <c r="C6" s="219"/>
      <c r="D6" s="219"/>
      <c r="E6" s="75"/>
      <c r="F6" s="47" t="s">
        <v>293</v>
      </c>
      <c r="G6" s="74" t="str">
        <f>IF(Q2=0,"n/a",Q2)</f>
        <v>n/a</v>
      </c>
      <c r="H6" s="34"/>
      <c r="I6" s="34"/>
      <c r="J6" s="48"/>
      <c r="K6" s="34"/>
      <c r="L6" s="34"/>
      <c r="M6" s="34"/>
      <c r="N6" s="34"/>
      <c r="O6" s="34"/>
    </row>
    <row r="7" spans="1:27" ht="18.75" x14ac:dyDescent="0.3">
      <c r="A7" s="46" t="s">
        <v>292</v>
      </c>
      <c r="B7" s="197" t="str">
        <f>S2</f>
        <v>Nutrition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Short or long term nutrition support or replacement</v>
      </c>
      <c r="F12" s="217"/>
      <c r="G12" s="217"/>
      <c r="H12" s="217"/>
      <c r="I12" s="217"/>
      <c r="J12" s="50"/>
      <c r="K12" s="49"/>
      <c r="L12" s="49"/>
      <c r="M12" s="49"/>
      <c r="N12" s="49"/>
      <c r="O12" s="35"/>
    </row>
    <row r="13" spans="1:27" ht="18.75" x14ac:dyDescent="0.3">
      <c r="A13" s="51"/>
      <c r="B13" s="49"/>
      <c r="C13" s="49" t="s">
        <v>296</v>
      </c>
      <c r="D13" s="49"/>
      <c r="E13" s="205" t="str">
        <f>U2</f>
        <v>BMP</v>
      </c>
      <c r="F13" s="205"/>
      <c r="G13" s="205"/>
      <c r="H13" s="205"/>
      <c r="I13" s="194"/>
      <c r="J13" s="50"/>
      <c r="K13" s="49"/>
      <c r="L13" s="49"/>
      <c r="M13" s="49"/>
      <c r="N13" s="49"/>
      <c r="O13" s="35"/>
    </row>
    <row r="14" spans="1:27" ht="93.75" customHeight="1" x14ac:dyDescent="0.3">
      <c r="A14" s="51"/>
      <c r="B14" s="49"/>
      <c r="C14" s="49" t="s">
        <v>309</v>
      </c>
      <c r="D14" s="49"/>
      <c r="E14" s="216" t="str">
        <f>V2</f>
        <v>Hypokalemia, Teach patient S/S of hypo &amp; hyperglycemia</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Inf Therapy TPN</v>
      </c>
      <c r="F23" s="205"/>
      <c r="G23" s="205"/>
      <c r="H23" s="205"/>
      <c r="I23" s="49"/>
      <c r="J23" s="50"/>
      <c r="K23" s="49"/>
      <c r="L23" s="49"/>
      <c r="M23" s="49"/>
      <c r="N23" s="49"/>
      <c r="O23" s="35"/>
    </row>
    <row r="24" spans="1:15" ht="57" customHeight="1" x14ac:dyDescent="0.3">
      <c r="A24" s="238" t="s">
        <v>411</v>
      </c>
      <c r="B24" s="239"/>
      <c r="C24" s="239"/>
      <c r="D24" s="239"/>
      <c r="E24" s="239"/>
      <c r="F24" s="239"/>
      <c r="G24" s="239"/>
      <c r="H24" s="239"/>
      <c r="I24" s="239"/>
      <c r="J24" s="240"/>
      <c r="K24" s="49"/>
      <c r="L24" s="49"/>
      <c r="M24" s="49"/>
      <c r="N24" s="49"/>
      <c r="O24" s="35"/>
    </row>
    <row r="25" spans="1:15" ht="18.75" x14ac:dyDescent="0.3">
      <c r="A25" s="90"/>
      <c r="B25" s="91"/>
      <c r="C25" s="91"/>
      <c r="D25" s="91"/>
      <c r="E25" s="91"/>
      <c r="F25" s="91"/>
      <c r="G25" s="91"/>
      <c r="H25" s="91"/>
      <c r="I25" s="91"/>
      <c r="J25" s="92"/>
      <c r="K25" s="49"/>
      <c r="L25" s="49"/>
      <c r="M25" s="49"/>
      <c r="N25" s="49"/>
      <c r="O25" s="35"/>
    </row>
    <row r="26" spans="1:15" ht="18.75" x14ac:dyDescent="0.3">
      <c r="A26" s="52" t="s">
        <v>310</v>
      </c>
      <c r="B26" s="40" t="s">
        <v>314</v>
      </c>
      <c r="C26" s="40"/>
      <c r="D26" s="40"/>
      <c r="E26" s="40"/>
      <c r="F26" s="40"/>
      <c r="G26" s="60"/>
      <c r="H26" s="60"/>
      <c r="I26" s="53"/>
      <c r="J26" s="54"/>
      <c r="K26" s="49"/>
      <c r="L26" s="49"/>
      <c r="M26" s="49"/>
      <c r="N26" s="49"/>
      <c r="O26" s="35"/>
    </row>
    <row r="27" spans="1:15" ht="18.75" x14ac:dyDescent="0.3">
      <c r="A27" s="52"/>
      <c r="B27" s="40" t="s">
        <v>315</v>
      </c>
      <c r="C27" s="40"/>
      <c r="D27" s="40"/>
      <c r="E27" s="40"/>
      <c r="F27" s="40"/>
      <c r="G27" s="60"/>
      <c r="H27" s="60"/>
      <c r="I27" s="53"/>
      <c r="J27" s="54"/>
      <c r="K27" s="49"/>
      <c r="L27" s="49"/>
      <c r="M27" s="49"/>
      <c r="N27" s="49"/>
      <c r="O27" s="35"/>
    </row>
    <row r="28" spans="1:15" ht="18.75" x14ac:dyDescent="0.3">
      <c r="A28" s="52"/>
      <c r="B28" s="40" t="s">
        <v>185</v>
      </c>
      <c r="C28" s="40"/>
      <c r="D28" s="40"/>
      <c r="E28" s="40"/>
      <c r="F28" s="40"/>
      <c r="G28" s="53"/>
      <c r="H28" s="53"/>
      <c r="I28" s="53"/>
      <c r="J28" s="54"/>
      <c r="K28" s="49"/>
      <c r="L28" s="49"/>
      <c r="M28" s="49"/>
      <c r="N28" s="49"/>
      <c r="O28" s="35"/>
    </row>
    <row r="29" spans="1:15" ht="18.75" x14ac:dyDescent="0.3">
      <c r="A29" s="52"/>
      <c r="B29" s="40"/>
      <c r="C29" s="40"/>
      <c r="D29" s="40"/>
      <c r="E29" s="40"/>
      <c r="F29" s="40"/>
      <c r="G29" s="53"/>
      <c r="H29" s="53"/>
      <c r="I29" s="53"/>
      <c r="J29" s="54"/>
      <c r="K29" s="49"/>
      <c r="L29" s="49"/>
      <c r="M29" s="49"/>
      <c r="N29" s="49"/>
      <c r="O29" s="35"/>
    </row>
    <row r="30" spans="1:15" x14ac:dyDescent="0.25">
      <c r="A30" s="52"/>
      <c r="B30" s="53"/>
      <c r="C30" s="53"/>
      <c r="D30" s="53"/>
      <c r="E30" s="53"/>
      <c r="F30" s="53"/>
      <c r="G30" s="53"/>
      <c r="H30" s="53"/>
      <c r="I30" s="53"/>
      <c r="J30" s="54"/>
      <c r="K30" s="53"/>
      <c r="L30" s="53"/>
      <c r="M30" s="53"/>
      <c r="N30" s="53"/>
      <c r="O30" s="40"/>
    </row>
    <row r="31" spans="1:15" x14ac:dyDescent="0.25">
      <c r="A31" s="52" t="s">
        <v>300</v>
      </c>
      <c r="B31" s="55" t="s">
        <v>306</v>
      </c>
      <c r="C31" s="53" t="s">
        <v>304</v>
      </c>
      <c r="D31" s="31"/>
      <c r="E31" s="31"/>
      <c r="F31" s="31"/>
      <c r="G31" s="31"/>
      <c r="H31" s="31"/>
      <c r="I31" s="53"/>
      <c r="J31" s="54"/>
      <c r="K31" s="53"/>
      <c r="L31" s="53"/>
      <c r="M31" s="53"/>
      <c r="N31" s="53"/>
      <c r="O31" s="40"/>
    </row>
    <row r="32" spans="1:15" x14ac:dyDescent="0.25">
      <c r="A32" s="52"/>
      <c r="B32" s="55" t="s">
        <v>301</v>
      </c>
      <c r="C32" s="53" t="s">
        <v>303</v>
      </c>
      <c r="D32" s="53"/>
      <c r="E32" s="53"/>
      <c r="F32" s="53"/>
      <c r="G32" s="53"/>
      <c r="H32" s="53"/>
      <c r="I32" s="53"/>
      <c r="J32" s="54"/>
      <c r="K32" s="53"/>
      <c r="L32" s="53"/>
      <c r="M32" s="53"/>
      <c r="N32" s="53"/>
      <c r="O32" s="40"/>
    </row>
    <row r="33" spans="1:15" ht="14.45" customHeight="1" x14ac:dyDescent="0.3">
      <c r="A33" s="51"/>
      <c r="B33" s="55" t="s">
        <v>302</v>
      </c>
      <c r="C33" s="53" t="s">
        <v>305</v>
      </c>
      <c r="D33" s="53"/>
      <c r="E33" s="53"/>
      <c r="F33" s="53"/>
      <c r="G33" s="53"/>
      <c r="H33" s="53"/>
      <c r="I33" s="49"/>
      <c r="J33" s="50"/>
      <c r="K33" s="49"/>
      <c r="L33" s="49"/>
      <c r="M33" s="49"/>
      <c r="N33" s="49"/>
      <c r="O33" s="35"/>
    </row>
    <row r="34" spans="1:15" ht="18.75" x14ac:dyDescent="0.3">
      <c r="A34" s="51"/>
      <c r="B34" s="49"/>
      <c r="C34" s="49"/>
      <c r="D34" s="49"/>
      <c r="E34" s="49"/>
      <c r="F34" s="49"/>
      <c r="G34" s="49"/>
      <c r="H34" s="49"/>
      <c r="I34" s="49"/>
      <c r="J34" s="50"/>
      <c r="K34" s="49"/>
      <c r="L34" s="49"/>
      <c r="M34" s="49"/>
      <c r="N34" s="49"/>
      <c r="O34" s="35"/>
    </row>
    <row r="35" spans="1:15" ht="19.5" thickBot="1" x14ac:dyDescent="0.35">
      <c r="A35" s="56"/>
      <c r="B35" s="57"/>
      <c r="C35" s="57"/>
      <c r="D35" s="57"/>
      <c r="E35" s="57"/>
      <c r="F35" s="57"/>
      <c r="G35" s="57"/>
      <c r="H35" s="57"/>
      <c r="I35" s="57"/>
      <c r="J35" s="58"/>
      <c r="K35" s="49"/>
      <c r="L35" s="49"/>
      <c r="M35" s="49"/>
      <c r="N35" s="49"/>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row r="39" spans="1:15" ht="18.75" x14ac:dyDescent="0.3">
      <c r="A39" s="35"/>
      <c r="B39" s="35"/>
      <c r="C39" s="35"/>
      <c r="D39" s="35"/>
      <c r="E39" s="35"/>
      <c r="F39" s="35"/>
      <c r="G39" s="35"/>
      <c r="H39" s="35"/>
      <c r="I39" s="35"/>
      <c r="J39" s="35"/>
      <c r="K39" s="35"/>
      <c r="L39" s="35"/>
      <c r="M39" s="35"/>
      <c r="N39" s="35"/>
      <c r="O39" s="35"/>
    </row>
  </sheetData>
  <mergeCells count="10">
    <mergeCell ref="A24:J24"/>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0"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AA39"/>
  <sheetViews>
    <sheetView workbookViewId="0">
      <selection activeCell="D11" sqref="D1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Meds'!A81</f>
        <v>0</v>
      </c>
      <c r="R2" t="str">
        <f>'Protected - Detail re Meds'!B81</f>
        <v>TPN / PPN /Famotidine/ Pepcid additive</v>
      </c>
      <c r="S2" t="str">
        <f>'Protected - Detail re Meds'!C81</f>
        <v>Nutrition</v>
      </c>
      <c r="T2" t="str">
        <f>'Protected - Detail re Meds'!D81</f>
        <v>Short or long term nutrition support or replacement</v>
      </c>
      <c r="U2">
        <f>'Protected - Detail re Meds'!E81</f>
        <v>0</v>
      </c>
      <c r="V2" t="str">
        <f>'Protected - Detail re Meds'!F81</f>
        <v>Constipation, diarrhea, dizziness, headache, seizures in pt ċ impaired renal function</v>
      </c>
      <c r="W2">
        <f>'Protected - Detail re Meds'!G81</f>
        <v>0</v>
      </c>
      <c r="X2" t="str">
        <f>'Protected - Detail re Meds'!H81</f>
        <v>X</v>
      </c>
      <c r="Y2" t="str">
        <f>'Protected - Detail re Meds'!I81</f>
        <v>X</v>
      </c>
      <c r="Z2">
        <f>'Protected - Detail re Meds'!J81</f>
        <v>0</v>
      </c>
      <c r="AA2" t="str">
        <f>'Protected - Detail re Meds'!L81</f>
        <v>Inf Therapy TPN</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TPN / PPN /Famotidine/ Pepcid additive</v>
      </c>
      <c r="C6" s="219"/>
      <c r="D6" s="219"/>
      <c r="E6" s="75"/>
      <c r="F6" s="47" t="s">
        <v>293</v>
      </c>
      <c r="G6" s="74" t="str">
        <f>IF(Q2=0,"n/a",Q2)</f>
        <v>n/a</v>
      </c>
      <c r="H6" s="34"/>
      <c r="I6" s="34"/>
      <c r="J6" s="48"/>
      <c r="K6" s="34"/>
      <c r="L6" s="34"/>
      <c r="M6" s="34"/>
      <c r="N6" s="34"/>
      <c r="O6" s="34"/>
    </row>
    <row r="7" spans="1:27" ht="18.75" x14ac:dyDescent="0.3">
      <c r="A7" s="46" t="s">
        <v>292</v>
      </c>
      <c r="B7" s="197" t="str">
        <f>S2</f>
        <v>Nutrition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Short or long term nutrition support or replacement</v>
      </c>
      <c r="F12" s="217"/>
      <c r="G12" s="217"/>
      <c r="H12" s="217"/>
      <c r="I12" s="217"/>
      <c r="J12" s="50"/>
      <c r="K12" s="49"/>
      <c r="L12" s="49"/>
      <c r="M12" s="49"/>
      <c r="N12" s="49"/>
      <c r="O12" s="35"/>
    </row>
    <row r="13" spans="1:27" ht="18.75" x14ac:dyDescent="0.3">
      <c r="A13" s="51"/>
      <c r="B13" s="49"/>
      <c r="C13" s="49" t="s">
        <v>296</v>
      </c>
      <c r="D13" s="49"/>
      <c r="E13" s="205" t="s">
        <v>412</v>
      </c>
      <c r="F13" s="205"/>
      <c r="G13" s="205"/>
      <c r="H13" s="205"/>
      <c r="I13" s="194"/>
      <c r="J13" s="50"/>
      <c r="K13" s="49"/>
      <c r="L13" s="49"/>
      <c r="M13" s="49"/>
      <c r="N13" s="49"/>
      <c r="O13" s="35"/>
    </row>
    <row r="14" spans="1:27" ht="93.75" customHeight="1" x14ac:dyDescent="0.3">
      <c r="A14" s="51"/>
      <c r="B14" s="49"/>
      <c r="C14" s="49" t="s">
        <v>309</v>
      </c>
      <c r="D14" s="49"/>
      <c r="E14" s="216" t="str">
        <f>V2</f>
        <v>Constipation, diarrhea, dizziness, headache, seizures in pt ċ impaired renal function</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Inf Therapy TPN</v>
      </c>
      <c r="F23" s="205"/>
      <c r="G23" s="205"/>
      <c r="H23" s="205"/>
      <c r="I23" s="49"/>
      <c r="J23" s="50"/>
      <c r="K23" s="49"/>
      <c r="L23" s="49"/>
      <c r="M23" s="49"/>
      <c r="N23" s="49"/>
      <c r="O23" s="35"/>
    </row>
    <row r="24" spans="1:15" ht="57" customHeight="1" x14ac:dyDescent="0.3">
      <c r="A24" s="238" t="s">
        <v>411</v>
      </c>
      <c r="B24" s="239"/>
      <c r="C24" s="239"/>
      <c r="D24" s="239"/>
      <c r="E24" s="239"/>
      <c r="F24" s="239"/>
      <c r="G24" s="239"/>
      <c r="H24" s="239"/>
      <c r="I24" s="239"/>
      <c r="J24" s="240"/>
      <c r="K24" s="49"/>
      <c r="L24" s="49"/>
      <c r="M24" s="49"/>
      <c r="N24" s="49"/>
      <c r="O24" s="35"/>
    </row>
    <row r="25" spans="1:15" ht="18.75" x14ac:dyDescent="0.3">
      <c r="A25" s="90"/>
      <c r="B25" s="91"/>
      <c r="C25" s="91"/>
      <c r="D25" s="91"/>
      <c r="E25" s="91"/>
      <c r="F25" s="91"/>
      <c r="G25" s="91"/>
      <c r="H25" s="91"/>
      <c r="I25" s="91"/>
      <c r="J25" s="92"/>
      <c r="K25" s="49"/>
      <c r="L25" s="49"/>
      <c r="M25" s="49"/>
      <c r="N25" s="49"/>
      <c r="O25" s="35"/>
    </row>
    <row r="26" spans="1:15" ht="18.75" x14ac:dyDescent="0.3">
      <c r="A26" s="52" t="s">
        <v>310</v>
      </c>
      <c r="B26" s="40" t="s">
        <v>314</v>
      </c>
      <c r="C26" s="40"/>
      <c r="D26" s="40"/>
      <c r="E26" s="40"/>
      <c r="F26" s="40"/>
      <c r="G26" s="60"/>
      <c r="H26" s="60"/>
      <c r="I26" s="53"/>
      <c r="J26" s="54"/>
      <c r="K26" s="49"/>
      <c r="L26" s="49"/>
      <c r="M26" s="49"/>
      <c r="N26" s="49"/>
      <c r="O26" s="35"/>
    </row>
    <row r="27" spans="1:15" ht="18.75" x14ac:dyDescent="0.3">
      <c r="A27" s="52"/>
      <c r="B27" s="40" t="s">
        <v>315</v>
      </c>
      <c r="C27" s="40"/>
      <c r="D27" s="40"/>
      <c r="E27" s="40"/>
      <c r="F27" s="40"/>
      <c r="G27" s="60"/>
      <c r="H27" s="60"/>
      <c r="I27" s="53"/>
      <c r="J27" s="54"/>
      <c r="K27" s="49"/>
      <c r="L27" s="49"/>
      <c r="M27" s="49"/>
      <c r="N27" s="49"/>
      <c r="O27" s="35"/>
    </row>
    <row r="28" spans="1:15" ht="18.75" x14ac:dyDescent="0.3">
      <c r="A28" s="52"/>
      <c r="B28" s="40" t="s">
        <v>185</v>
      </c>
      <c r="C28" s="40"/>
      <c r="D28" s="40"/>
      <c r="E28" s="40"/>
      <c r="F28" s="40"/>
      <c r="G28" s="53"/>
      <c r="H28" s="53"/>
      <c r="I28" s="53"/>
      <c r="J28" s="54"/>
      <c r="K28" s="49"/>
      <c r="L28" s="49"/>
      <c r="M28" s="49"/>
      <c r="N28" s="49"/>
      <c r="O28" s="35"/>
    </row>
    <row r="29" spans="1:15" ht="18.75" x14ac:dyDescent="0.3">
      <c r="A29" s="52"/>
      <c r="B29" s="40"/>
      <c r="C29" s="40"/>
      <c r="D29" s="40"/>
      <c r="E29" s="40"/>
      <c r="F29" s="40"/>
      <c r="G29" s="53"/>
      <c r="H29" s="53"/>
      <c r="I29" s="53"/>
      <c r="J29" s="54"/>
      <c r="K29" s="49"/>
      <c r="L29" s="49"/>
      <c r="M29" s="49"/>
      <c r="N29" s="49"/>
      <c r="O29" s="35"/>
    </row>
    <row r="30" spans="1:15" x14ac:dyDescent="0.25">
      <c r="A30" s="52"/>
      <c r="B30" s="53"/>
      <c r="C30" s="53"/>
      <c r="D30" s="53"/>
      <c r="E30" s="53"/>
      <c r="F30" s="53"/>
      <c r="G30" s="53"/>
      <c r="H30" s="53"/>
      <c r="I30" s="53"/>
      <c r="J30" s="54"/>
      <c r="K30" s="53"/>
      <c r="L30" s="53"/>
      <c r="M30" s="53"/>
      <c r="N30" s="53"/>
      <c r="O30" s="40"/>
    </row>
    <row r="31" spans="1:15" x14ac:dyDescent="0.25">
      <c r="A31" s="52" t="s">
        <v>300</v>
      </c>
      <c r="B31" s="55" t="s">
        <v>306</v>
      </c>
      <c r="C31" s="53" t="s">
        <v>304</v>
      </c>
      <c r="D31" s="31"/>
      <c r="E31" s="31"/>
      <c r="F31" s="31"/>
      <c r="G31" s="31"/>
      <c r="H31" s="31"/>
      <c r="I31" s="53"/>
      <c r="J31" s="54"/>
      <c r="K31" s="53"/>
      <c r="L31" s="53"/>
      <c r="M31" s="53"/>
      <c r="N31" s="53"/>
      <c r="O31" s="40"/>
    </row>
    <row r="32" spans="1:15" x14ac:dyDescent="0.25">
      <c r="A32" s="52"/>
      <c r="B32" s="55" t="s">
        <v>301</v>
      </c>
      <c r="C32" s="53" t="s">
        <v>303</v>
      </c>
      <c r="D32" s="53"/>
      <c r="E32" s="53"/>
      <c r="F32" s="53"/>
      <c r="G32" s="53"/>
      <c r="H32" s="53"/>
      <c r="I32" s="53"/>
      <c r="J32" s="54"/>
      <c r="K32" s="53"/>
      <c r="L32" s="53"/>
      <c r="M32" s="53"/>
      <c r="N32" s="53"/>
      <c r="O32" s="40"/>
    </row>
    <row r="33" spans="1:15" ht="14.45" customHeight="1" x14ac:dyDescent="0.3">
      <c r="A33" s="51"/>
      <c r="B33" s="55" t="s">
        <v>302</v>
      </c>
      <c r="C33" s="53" t="s">
        <v>305</v>
      </c>
      <c r="D33" s="53"/>
      <c r="E33" s="53"/>
      <c r="F33" s="53"/>
      <c r="G33" s="53"/>
      <c r="H33" s="53"/>
      <c r="I33" s="49"/>
      <c r="J33" s="50"/>
      <c r="K33" s="49"/>
      <c r="L33" s="49"/>
      <c r="M33" s="49"/>
      <c r="N33" s="49"/>
      <c r="O33" s="35"/>
    </row>
    <row r="34" spans="1:15" ht="18.75" x14ac:dyDescent="0.3">
      <c r="A34" s="51"/>
      <c r="B34" s="49"/>
      <c r="C34" s="49"/>
      <c r="D34" s="49"/>
      <c r="E34" s="49"/>
      <c r="F34" s="49"/>
      <c r="G34" s="49"/>
      <c r="H34" s="49"/>
      <c r="I34" s="49"/>
      <c r="J34" s="50"/>
      <c r="K34" s="49"/>
      <c r="L34" s="49"/>
      <c r="M34" s="49"/>
      <c r="N34" s="49"/>
      <c r="O34" s="35"/>
    </row>
    <row r="35" spans="1:15" ht="19.5" thickBot="1" x14ac:dyDescent="0.35">
      <c r="A35" s="56"/>
      <c r="B35" s="57"/>
      <c r="C35" s="57"/>
      <c r="D35" s="57"/>
      <c r="E35" s="57"/>
      <c r="F35" s="57"/>
      <c r="G35" s="57"/>
      <c r="H35" s="57"/>
      <c r="I35" s="57"/>
      <c r="J35" s="58"/>
      <c r="K35" s="49"/>
      <c r="L35" s="49"/>
      <c r="M35" s="49"/>
      <c r="N35" s="49"/>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row r="39" spans="1:15" ht="18.75" x14ac:dyDescent="0.3">
      <c r="A39" s="35"/>
      <c r="B39" s="35"/>
      <c r="C39" s="35"/>
      <c r="D39" s="35"/>
      <c r="E39" s="35"/>
      <c r="F39" s="35"/>
      <c r="G39" s="35"/>
      <c r="H39" s="35"/>
      <c r="I39" s="35"/>
      <c r="J39" s="35"/>
      <c r="K39" s="35"/>
      <c r="L39" s="35"/>
      <c r="M39" s="35"/>
      <c r="N39" s="35"/>
      <c r="O39" s="35"/>
    </row>
  </sheetData>
  <mergeCells count="10">
    <mergeCell ref="A24:J24"/>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AA39"/>
  <sheetViews>
    <sheetView workbookViewId="0">
      <selection activeCell="B10" sqref="B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Meds'!A82</f>
        <v>0</v>
      </c>
      <c r="R2" t="str">
        <f>'Protected - Detail re Meds'!B82</f>
        <v>TPN / PPN / Metoclopramide/Reglan additive</v>
      </c>
      <c r="S2" t="str">
        <f>'Protected - Detail re Meds'!C82</f>
        <v>Nutrition</v>
      </c>
      <c r="T2" t="str">
        <f>'Protected - Detail re Meds'!D82</f>
        <v>Short or long term nutrition support or replacement</v>
      </c>
      <c r="U2">
        <f>'Protected - Detail re Meds'!E82</f>
        <v>0</v>
      </c>
      <c r="V2" t="str">
        <f>'Protected - Detail re Meds'!F82</f>
        <v>Irregular pulse or BP, tachycardia diaphoresis, tardive dyskinesia ċ long term IV use</v>
      </c>
      <c r="W2">
        <f>'Protected - Detail re Meds'!G82</f>
        <v>0</v>
      </c>
      <c r="X2" t="str">
        <f>'Protected - Detail re Meds'!H82</f>
        <v>X</v>
      </c>
      <c r="Y2" t="str">
        <f>'Protected - Detail re Meds'!I82</f>
        <v>X</v>
      </c>
      <c r="Z2">
        <f>'Protected - Detail re Meds'!J82</f>
        <v>0</v>
      </c>
      <c r="AA2" t="str">
        <f>'Protected - Detail re Meds'!L82</f>
        <v>Inf Therapy TPN</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TPN / PPN / Metoclopramide/Reglan additive</v>
      </c>
      <c r="C6" s="219"/>
      <c r="D6" s="219"/>
      <c r="E6" s="75"/>
      <c r="F6" s="47" t="s">
        <v>293</v>
      </c>
      <c r="G6" s="74" t="str">
        <f>IF(Q2=0,"n/a",Q2)</f>
        <v>n/a</v>
      </c>
      <c r="H6" s="34"/>
      <c r="I6" s="34"/>
      <c r="J6" s="48"/>
      <c r="K6" s="34"/>
      <c r="L6" s="34"/>
      <c r="M6" s="34"/>
      <c r="N6" s="34"/>
      <c r="O6" s="34"/>
    </row>
    <row r="7" spans="1:27" ht="18.75" x14ac:dyDescent="0.3">
      <c r="A7" s="46" t="s">
        <v>292</v>
      </c>
      <c r="B7" s="197" t="str">
        <f>S2</f>
        <v>Nutrition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Short or long term nutrition support or replacement</v>
      </c>
      <c r="F12" s="217"/>
      <c r="G12" s="217"/>
      <c r="H12" s="217"/>
      <c r="I12" s="217"/>
      <c r="J12" s="50"/>
      <c r="K12" s="49"/>
      <c r="L12" s="49"/>
      <c r="M12" s="49"/>
      <c r="N12" s="49"/>
      <c r="O12" s="35"/>
    </row>
    <row r="13" spans="1:27" ht="18.75" x14ac:dyDescent="0.3">
      <c r="A13" s="51"/>
      <c r="B13" s="49"/>
      <c r="C13" s="49" t="s">
        <v>296</v>
      </c>
      <c r="D13" s="49"/>
      <c r="E13" s="205" t="s">
        <v>412</v>
      </c>
      <c r="F13" s="205"/>
      <c r="G13" s="205"/>
      <c r="H13" s="205"/>
      <c r="I13" s="194"/>
      <c r="J13" s="50"/>
      <c r="K13" s="49"/>
      <c r="L13" s="49"/>
      <c r="M13" s="49"/>
      <c r="N13" s="49"/>
      <c r="O13" s="35"/>
    </row>
    <row r="14" spans="1:27" ht="93.75" customHeight="1" x14ac:dyDescent="0.3">
      <c r="A14" s="51"/>
      <c r="B14" s="49"/>
      <c r="C14" s="49" t="s">
        <v>309</v>
      </c>
      <c r="D14" s="49"/>
      <c r="E14" s="216" t="str">
        <f>V2</f>
        <v>Irregular pulse or BP, tachycardia diaphoresis, tardive dyskinesia ċ long term IV use</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Inf Therapy TPN</v>
      </c>
      <c r="F23" s="205"/>
      <c r="G23" s="205"/>
      <c r="H23" s="205"/>
      <c r="I23" s="49"/>
      <c r="J23" s="50"/>
      <c r="K23" s="49"/>
      <c r="L23" s="49"/>
      <c r="M23" s="49"/>
      <c r="N23" s="49"/>
      <c r="O23" s="35"/>
    </row>
    <row r="24" spans="1:15" ht="56.25" customHeight="1" x14ac:dyDescent="0.3">
      <c r="A24" s="238" t="s">
        <v>411</v>
      </c>
      <c r="B24" s="239"/>
      <c r="C24" s="239"/>
      <c r="D24" s="239"/>
      <c r="E24" s="239"/>
      <c r="F24" s="239"/>
      <c r="G24" s="239"/>
      <c r="H24" s="239"/>
      <c r="I24" s="239"/>
      <c r="J24" s="240"/>
      <c r="K24" s="49"/>
      <c r="L24" s="49"/>
      <c r="M24" s="49"/>
      <c r="N24" s="49"/>
      <c r="O24" s="35"/>
    </row>
    <row r="25" spans="1:15" ht="18.75" customHeight="1" x14ac:dyDescent="0.3">
      <c r="A25" s="90"/>
      <c r="B25" s="91"/>
      <c r="C25" s="91"/>
      <c r="D25" s="91"/>
      <c r="E25" s="91"/>
      <c r="F25" s="91"/>
      <c r="G25" s="91"/>
      <c r="H25" s="91"/>
      <c r="I25" s="91"/>
      <c r="J25" s="92"/>
      <c r="K25" s="49"/>
      <c r="L25" s="49"/>
      <c r="M25" s="49"/>
      <c r="N25" s="49"/>
      <c r="O25" s="35"/>
    </row>
    <row r="26" spans="1:15" ht="18.75" x14ac:dyDescent="0.3">
      <c r="A26" s="52" t="s">
        <v>310</v>
      </c>
      <c r="B26" s="40" t="s">
        <v>314</v>
      </c>
      <c r="C26" s="40"/>
      <c r="D26" s="40"/>
      <c r="E26" s="40"/>
      <c r="F26" s="40"/>
      <c r="G26" s="60"/>
      <c r="H26" s="60"/>
      <c r="I26" s="53"/>
      <c r="J26" s="54"/>
      <c r="K26" s="49"/>
      <c r="L26" s="49"/>
      <c r="M26" s="49"/>
      <c r="N26" s="49"/>
      <c r="O26" s="35"/>
    </row>
    <row r="27" spans="1:15" ht="18.75" x14ac:dyDescent="0.3">
      <c r="A27" s="52"/>
      <c r="B27" s="40" t="s">
        <v>315</v>
      </c>
      <c r="C27" s="40"/>
      <c r="D27" s="40"/>
      <c r="E27" s="40"/>
      <c r="F27" s="40"/>
      <c r="G27" s="60"/>
      <c r="H27" s="60"/>
      <c r="I27" s="53"/>
      <c r="J27" s="54"/>
      <c r="K27" s="49"/>
      <c r="L27" s="49"/>
      <c r="M27" s="49"/>
      <c r="N27" s="49"/>
      <c r="O27" s="35"/>
    </row>
    <row r="28" spans="1:15" ht="18.75" x14ac:dyDescent="0.3">
      <c r="A28" s="52"/>
      <c r="B28" s="40" t="s">
        <v>185</v>
      </c>
      <c r="C28" s="40"/>
      <c r="D28" s="40"/>
      <c r="E28" s="40"/>
      <c r="F28" s="40"/>
      <c r="G28" s="53"/>
      <c r="H28" s="53"/>
      <c r="I28" s="53"/>
      <c r="J28" s="54"/>
      <c r="K28" s="49"/>
      <c r="L28" s="49"/>
      <c r="M28" s="49"/>
      <c r="N28" s="49"/>
      <c r="O28" s="35"/>
    </row>
    <row r="29" spans="1:15" ht="18.75" x14ac:dyDescent="0.3">
      <c r="A29" s="52"/>
      <c r="B29" s="40"/>
      <c r="C29" s="40"/>
      <c r="D29" s="40"/>
      <c r="E29" s="40"/>
      <c r="F29" s="40"/>
      <c r="G29" s="53"/>
      <c r="H29" s="53"/>
      <c r="I29" s="53"/>
      <c r="J29" s="54"/>
      <c r="K29" s="49"/>
      <c r="L29" s="49"/>
      <c r="M29" s="49"/>
      <c r="N29" s="49"/>
      <c r="O29" s="35"/>
    </row>
    <row r="30" spans="1:15" x14ac:dyDescent="0.25">
      <c r="A30" s="52"/>
      <c r="B30" s="53"/>
      <c r="C30" s="53"/>
      <c r="D30" s="53"/>
      <c r="E30" s="53"/>
      <c r="F30" s="53"/>
      <c r="G30" s="53"/>
      <c r="H30" s="53"/>
      <c r="I30" s="53"/>
      <c r="J30" s="54"/>
      <c r="K30" s="53"/>
      <c r="L30" s="53"/>
      <c r="M30" s="53"/>
      <c r="N30" s="53"/>
      <c r="O30" s="40"/>
    </row>
    <row r="31" spans="1:15" x14ac:dyDescent="0.25">
      <c r="A31" s="52" t="s">
        <v>300</v>
      </c>
      <c r="B31" s="55" t="s">
        <v>306</v>
      </c>
      <c r="C31" s="53" t="s">
        <v>304</v>
      </c>
      <c r="D31" s="31"/>
      <c r="E31" s="31"/>
      <c r="F31" s="31"/>
      <c r="G31" s="31"/>
      <c r="H31" s="31"/>
      <c r="I31" s="53"/>
      <c r="J31" s="54"/>
      <c r="K31" s="53"/>
      <c r="L31" s="53"/>
      <c r="M31" s="53"/>
      <c r="N31" s="53"/>
      <c r="O31" s="40"/>
    </row>
    <row r="32" spans="1:15" x14ac:dyDescent="0.25">
      <c r="A32" s="52"/>
      <c r="B32" s="55" t="s">
        <v>301</v>
      </c>
      <c r="C32" s="53" t="s">
        <v>303</v>
      </c>
      <c r="D32" s="53"/>
      <c r="E32" s="53"/>
      <c r="F32" s="53"/>
      <c r="G32" s="53"/>
      <c r="H32" s="53"/>
      <c r="I32" s="53"/>
      <c r="J32" s="54"/>
      <c r="K32" s="53"/>
      <c r="L32" s="53"/>
      <c r="M32" s="53"/>
      <c r="N32" s="53"/>
      <c r="O32" s="40"/>
    </row>
    <row r="33" spans="1:15" ht="14.45" customHeight="1" x14ac:dyDescent="0.3">
      <c r="A33" s="51"/>
      <c r="B33" s="55" t="s">
        <v>302</v>
      </c>
      <c r="C33" s="53" t="s">
        <v>305</v>
      </c>
      <c r="D33" s="53"/>
      <c r="E33" s="53"/>
      <c r="F33" s="53"/>
      <c r="G33" s="53"/>
      <c r="H33" s="53"/>
      <c r="I33" s="49"/>
      <c r="J33" s="50"/>
      <c r="K33" s="49"/>
      <c r="L33" s="49"/>
      <c r="M33" s="49"/>
      <c r="N33" s="49"/>
      <c r="O33" s="35"/>
    </row>
    <row r="34" spans="1:15" ht="18.75" x14ac:dyDescent="0.3">
      <c r="A34" s="51"/>
      <c r="B34" s="49"/>
      <c r="C34" s="49"/>
      <c r="D34" s="49"/>
      <c r="E34" s="49"/>
      <c r="F34" s="49"/>
      <c r="G34" s="49"/>
      <c r="H34" s="49"/>
      <c r="I34" s="49"/>
      <c r="J34" s="50"/>
      <c r="K34" s="49"/>
      <c r="L34" s="49"/>
      <c r="M34" s="49"/>
      <c r="N34" s="49"/>
      <c r="O34" s="35"/>
    </row>
    <row r="35" spans="1:15" ht="19.5" thickBot="1" x14ac:dyDescent="0.35">
      <c r="A35" s="56"/>
      <c r="B35" s="57"/>
      <c r="C35" s="57"/>
      <c r="D35" s="57"/>
      <c r="E35" s="57"/>
      <c r="F35" s="57"/>
      <c r="G35" s="57"/>
      <c r="H35" s="57"/>
      <c r="I35" s="57"/>
      <c r="J35" s="58"/>
      <c r="K35" s="49"/>
      <c r="L35" s="49"/>
      <c r="M35" s="49"/>
      <c r="N35" s="49"/>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row r="39" spans="1:15" ht="18.75" x14ac:dyDescent="0.3">
      <c r="A39" s="35"/>
      <c r="B39" s="35"/>
      <c r="C39" s="35"/>
      <c r="D39" s="35"/>
      <c r="E39" s="35"/>
      <c r="F39" s="35"/>
      <c r="G39" s="35"/>
      <c r="H39" s="35"/>
      <c r="I39" s="35"/>
      <c r="J39" s="35"/>
      <c r="K39" s="35"/>
      <c r="L39" s="35"/>
      <c r="M39" s="35"/>
      <c r="N39" s="35"/>
      <c r="O39" s="35"/>
    </row>
  </sheetData>
  <mergeCells count="10">
    <mergeCell ref="A24:J24"/>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AA39"/>
  <sheetViews>
    <sheetView workbookViewId="0">
      <selection activeCell="A14" sqref="A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Meds'!A83</f>
        <v>0</v>
      </c>
      <c r="R2" t="str">
        <f>'Protected - Detail re Meds'!B83</f>
        <v>TPN / PPN /Ranitidine/ Zantac additive</v>
      </c>
      <c r="S2" t="str">
        <f>'Protected - Detail re Meds'!C83</f>
        <v>Nutrition</v>
      </c>
      <c r="T2" t="str">
        <f>'Protected - Detail re Meds'!D83</f>
        <v>Short or long term nutrition support or replacement</v>
      </c>
      <c r="U2">
        <f>'Protected - Detail re Meds'!E83</f>
        <v>0</v>
      </c>
      <c r="V2" t="str">
        <f>'Protected - Detail re Meds'!F83</f>
        <v>Avoid smoking, Abdominal discomfort, constipation, diarrhea</v>
      </c>
      <c r="W2">
        <f>'Protected - Detail re Meds'!G83</f>
        <v>0</v>
      </c>
      <c r="X2" t="str">
        <f>'Protected - Detail re Meds'!H83</f>
        <v>X</v>
      </c>
      <c r="Y2" t="str">
        <f>'Protected - Detail re Meds'!I83</f>
        <v>X</v>
      </c>
      <c r="Z2">
        <f>'Protected - Detail re Meds'!J83</f>
        <v>0</v>
      </c>
      <c r="AA2" t="str">
        <f>'Protected - Detail re Meds'!L83</f>
        <v>Inf Therapy TPN</v>
      </c>
    </row>
    <row r="3" spans="1:27" ht="21" x14ac:dyDescent="0.35">
      <c r="A3" s="81"/>
      <c r="B3" s="82"/>
      <c r="C3" s="82"/>
      <c r="D3" s="82"/>
      <c r="E3" s="82"/>
      <c r="F3" s="82"/>
      <c r="G3" s="82"/>
      <c r="H3" s="82"/>
      <c r="I3" s="82"/>
      <c r="J3" s="83"/>
      <c r="K3" s="77"/>
      <c r="L3" s="77"/>
      <c r="M3" s="77"/>
      <c r="N3" s="77"/>
      <c r="O3" s="37"/>
    </row>
    <row r="4" spans="1:27" ht="21" x14ac:dyDescent="0.35">
      <c r="A4" s="81"/>
      <c r="B4" s="82"/>
      <c r="C4" s="82"/>
      <c r="D4" s="82"/>
      <c r="E4" s="82"/>
      <c r="F4" s="82"/>
      <c r="G4" s="82"/>
      <c r="H4" s="82"/>
      <c r="I4" s="82"/>
      <c r="J4" s="83"/>
      <c r="K4" s="77"/>
      <c r="L4" s="77"/>
      <c r="M4" s="77"/>
      <c r="N4" s="77"/>
      <c r="O4" s="37"/>
    </row>
    <row r="5" spans="1:27" ht="18.75" x14ac:dyDescent="0.3">
      <c r="A5" s="44"/>
      <c r="B5" s="80"/>
      <c r="C5" s="80"/>
      <c r="D5" s="80"/>
      <c r="E5" s="80"/>
      <c r="F5" s="80"/>
      <c r="G5" s="80"/>
      <c r="H5" s="80"/>
      <c r="I5" s="80"/>
      <c r="J5" s="45"/>
      <c r="K5" s="75"/>
      <c r="L5" s="75"/>
      <c r="M5" s="75"/>
      <c r="N5" s="75"/>
      <c r="O5" s="32"/>
    </row>
    <row r="6" spans="1:27" ht="37.5" customHeight="1" x14ac:dyDescent="0.3">
      <c r="A6" s="46" t="s">
        <v>294</v>
      </c>
      <c r="B6" s="219" t="str">
        <f>R2</f>
        <v>TPN / PPN /Ranitidine/ Zantac additive</v>
      </c>
      <c r="C6" s="219"/>
      <c r="D6" s="219"/>
      <c r="E6" s="80"/>
      <c r="F6" s="47" t="s">
        <v>293</v>
      </c>
      <c r="G6" s="79" t="str">
        <f>IF(Q2=0,"n/a",Q2)</f>
        <v>n/a</v>
      </c>
      <c r="H6" s="34"/>
      <c r="I6" s="34"/>
      <c r="J6" s="48"/>
      <c r="K6" s="34"/>
      <c r="L6" s="34"/>
      <c r="M6" s="34"/>
      <c r="N6" s="34"/>
      <c r="O6" s="34"/>
    </row>
    <row r="7" spans="1:27" ht="18.75" x14ac:dyDescent="0.3">
      <c r="A7" s="46" t="s">
        <v>292</v>
      </c>
      <c r="B7" s="197" t="str">
        <f>S2</f>
        <v>Nutrition</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Short or long term nutrition support or replacement</v>
      </c>
      <c r="F12" s="217"/>
      <c r="G12" s="217"/>
      <c r="H12" s="217"/>
      <c r="I12" s="217"/>
      <c r="J12" s="50"/>
      <c r="K12" s="49"/>
      <c r="L12" s="49"/>
      <c r="M12" s="49"/>
      <c r="N12" s="49"/>
      <c r="O12" s="35"/>
    </row>
    <row r="13" spans="1:27" ht="18.75" x14ac:dyDescent="0.3">
      <c r="A13" s="51"/>
      <c r="B13" s="49"/>
      <c r="C13" s="49" t="s">
        <v>296</v>
      </c>
      <c r="D13" s="49"/>
      <c r="E13" s="194" t="s">
        <v>412</v>
      </c>
      <c r="F13" s="194"/>
      <c r="G13" s="194"/>
      <c r="H13" s="194"/>
      <c r="I13" s="194"/>
      <c r="J13" s="50"/>
      <c r="K13" s="49"/>
      <c r="L13" s="49"/>
      <c r="M13" s="49"/>
      <c r="N13" s="49"/>
      <c r="O13" s="35"/>
    </row>
    <row r="14" spans="1:27" ht="93.75" customHeight="1" x14ac:dyDescent="0.3">
      <c r="A14" s="51"/>
      <c r="B14" s="49"/>
      <c r="C14" s="49" t="s">
        <v>309</v>
      </c>
      <c r="D14" s="49"/>
      <c r="E14" s="242" t="str">
        <f>V2</f>
        <v>Avoid smoking, Abdominal discomfort, constipation, diarrhea</v>
      </c>
      <c r="F14" s="242"/>
      <c r="G14" s="242"/>
      <c r="H14" s="242"/>
      <c r="I14" s="242"/>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243"/>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Inf Therapy TPN</v>
      </c>
      <c r="F23" s="205"/>
      <c r="G23" s="205"/>
      <c r="H23" s="205"/>
      <c r="I23" s="49"/>
      <c r="J23" s="50"/>
      <c r="K23" s="49"/>
      <c r="L23" s="49"/>
      <c r="M23" s="49"/>
      <c r="N23" s="49"/>
      <c r="O23" s="35"/>
    </row>
    <row r="24" spans="1:15" ht="56.25" customHeight="1" x14ac:dyDescent="0.3">
      <c r="A24" s="238" t="s">
        <v>411</v>
      </c>
      <c r="B24" s="239"/>
      <c r="C24" s="239"/>
      <c r="D24" s="239"/>
      <c r="E24" s="239"/>
      <c r="F24" s="239"/>
      <c r="G24" s="239"/>
      <c r="H24" s="239"/>
      <c r="I24" s="239"/>
      <c r="J24" s="240"/>
      <c r="K24" s="49"/>
      <c r="L24" s="49"/>
      <c r="M24" s="49"/>
      <c r="N24" s="49"/>
      <c r="O24" s="35"/>
    </row>
    <row r="25" spans="1:15" ht="18.75" x14ac:dyDescent="0.3">
      <c r="A25" s="90"/>
      <c r="B25" s="91"/>
      <c r="C25" s="91"/>
      <c r="D25" s="91"/>
      <c r="E25" s="91"/>
      <c r="F25" s="91"/>
      <c r="G25" s="91"/>
      <c r="H25" s="91"/>
      <c r="I25" s="91"/>
      <c r="J25" s="92"/>
      <c r="K25" s="49"/>
      <c r="L25" s="49"/>
      <c r="M25" s="49"/>
      <c r="N25" s="49"/>
      <c r="O25" s="35"/>
    </row>
    <row r="26" spans="1:15" ht="18.75" x14ac:dyDescent="0.3">
      <c r="A26" s="52" t="s">
        <v>310</v>
      </c>
      <c r="B26" s="40" t="s">
        <v>314</v>
      </c>
      <c r="C26" s="40"/>
      <c r="D26" s="40"/>
      <c r="E26" s="40"/>
      <c r="F26" s="40"/>
      <c r="G26" s="60"/>
      <c r="H26" s="60"/>
      <c r="I26" s="53"/>
      <c r="J26" s="54"/>
      <c r="K26" s="49"/>
      <c r="L26" s="49"/>
      <c r="M26" s="49"/>
      <c r="N26" s="49"/>
      <c r="O26" s="35"/>
    </row>
    <row r="27" spans="1:15" ht="18.75" x14ac:dyDescent="0.3">
      <c r="A27" s="52"/>
      <c r="B27" s="40" t="s">
        <v>315</v>
      </c>
      <c r="C27" s="40"/>
      <c r="D27" s="40"/>
      <c r="E27" s="40"/>
      <c r="F27" s="40"/>
      <c r="G27" s="60"/>
      <c r="H27" s="60"/>
      <c r="I27" s="53"/>
      <c r="J27" s="54"/>
      <c r="K27" s="49"/>
      <c r="L27" s="49"/>
      <c r="M27" s="49"/>
      <c r="N27" s="49"/>
      <c r="O27" s="35"/>
    </row>
    <row r="28" spans="1:15" ht="18.75" x14ac:dyDescent="0.3">
      <c r="A28" s="52"/>
      <c r="B28" s="40" t="s">
        <v>185</v>
      </c>
      <c r="C28" s="40"/>
      <c r="D28" s="40"/>
      <c r="E28" s="40"/>
      <c r="F28" s="40"/>
      <c r="G28" s="53"/>
      <c r="H28" s="53"/>
      <c r="I28" s="53"/>
      <c r="J28" s="54"/>
      <c r="K28" s="49"/>
      <c r="L28" s="49"/>
      <c r="M28" s="49"/>
      <c r="N28" s="49"/>
      <c r="O28" s="35"/>
    </row>
    <row r="29" spans="1:15" ht="18.75" x14ac:dyDescent="0.3">
      <c r="A29" s="52"/>
      <c r="B29" s="40"/>
      <c r="C29" s="40"/>
      <c r="D29" s="40"/>
      <c r="E29" s="40"/>
      <c r="F29" s="40"/>
      <c r="G29" s="53"/>
      <c r="H29" s="53"/>
      <c r="I29" s="53"/>
      <c r="J29" s="54"/>
      <c r="K29" s="49"/>
      <c r="L29" s="49"/>
      <c r="M29" s="49"/>
      <c r="N29" s="49"/>
      <c r="O29" s="35"/>
    </row>
    <row r="30" spans="1:15" x14ac:dyDescent="0.25">
      <c r="A30" s="52"/>
      <c r="B30" s="53"/>
      <c r="C30" s="53"/>
      <c r="D30" s="53"/>
      <c r="E30" s="53"/>
      <c r="F30" s="53"/>
      <c r="G30" s="53"/>
      <c r="H30" s="53"/>
      <c r="I30" s="53"/>
      <c r="J30" s="54"/>
      <c r="K30" s="53"/>
      <c r="L30" s="53"/>
      <c r="M30" s="53"/>
      <c r="N30" s="53"/>
      <c r="O30" s="40"/>
    </row>
    <row r="31" spans="1:15" x14ac:dyDescent="0.25">
      <c r="A31" s="52" t="s">
        <v>300</v>
      </c>
      <c r="B31" s="55" t="s">
        <v>306</v>
      </c>
      <c r="C31" s="53" t="s">
        <v>304</v>
      </c>
      <c r="D31" s="31"/>
      <c r="E31" s="31"/>
      <c r="F31" s="31"/>
      <c r="G31" s="31"/>
      <c r="H31" s="31"/>
      <c r="I31" s="53"/>
      <c r="J31" s="54"/>
      <c r="K31" s="53"/>
      <c r="L31" s="53"/>
      <c r="M31" s="53"/>
      <c r="N31" s="53"/>
      <c r="O31" s="40"/>
    </row>
    <row r="32" spans="1:15" x14ac:dyDescent="0.25">
      <c r="A32" s="52"/>
      <c r="B32" s="55" t="s">
        <v>301</v>
      </c>
      <c r="C32" s="53" t="s">
        <v>303</v>
      </c>
      <c r="D32" s="53"/>
      <c r="E32" s="53"/>
      <c r="F32" s="53"/>
      <c r="G32" s="53"/>
      <c r="H32" s="53"/>
      <c r="I32" s="53"/>
      <c r="J32" s="54"/>
      <c r="K32" s="53"/>
      <c r="L32" s="53"/>
      <c r="M32" s="53"/>
      <c r="N32" s="53"/>
      <c r="O32" s="40"/>
    </row>
    <row r="33" spans="1:15" ht="14.45" customHeight="1" x14ac:dyDescent="0.3">
      <c r="A33" s="51"/>
      <c r="B33" s="55" t="s">
        <v>302</v>
      </c>
      <c r="C33" s="53" t="s">
        <v>305</v>
      </c>
      <c r="D33" s="53"/>
      <c r="E33" s="53"/>
      <c r="F33" s="53"/>
      <c r="G33" s="53"/>
      <c r="H33" s="53"/>
      <c r="I33" s="49"/>
      <c r="J33" s="50"/>
      <c r="K33" s="49"/>
      <c r="L33" s="49"/>
      <c r="M33" s="49"/>
      <c r="N33" s="49"/>
      <c r="O33" s="35"/>
    </row>
    <row r="34" spans="1:15" ht="18.75" x14ac:dyDescent="0.3">
      <c r="A34" s="51"/>
      <c r="B34" s="49"/>
      <c r="C34" s="49"/>
      <c r="D34" s="49"/>
      <c r="E34" s="49"/>
      <c r="F34" s="49"/>
      <c r="G34" s="49"/>
      <c r="H34" s="49"/>
      <c r="I34" s="49"/>
      <c r="J34" s="50"/>
      <c r="K34" s="49"/>
      <c r="L34" s="49"/>
      <c r="M34" s="49"/>
      <c r="N34" s="49"/>
      <c r="O34" s="35"/>
    </row>
    <row r="35" spans="1:15" ht="19.5" thickBot="1" x14ac:dyDescent="0.35">
      <c r="A35" s="56"/>
      <c r="B35" s="57"/>
      <c r="C35" s="57"/>
      <c r="D35" s="57"/>
      <c r="E35" s="57"/>
      <c r="F35" s="57"/>
      <c r="G35" s="57"/>
      <c r="H35" s="57"/>
      <c r="I35" s="57"/>
      <c r="J35" s="58"/>
      <c r="K35" s="49"/>
      <c r="L35" s="49"/>
      <c r="M35" s="49"/>
      <c r="N35" s="49"/>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row r="39" spans="1:15" ht="18.75" x14ac:dyDescent="0.3">
      <c r="A39" s="35"/>
      <c r="B39" s="35"/>
      <c r="C39" s="35"/>
      <c r="D39" s="35"/>
      <c r="E39" s="35"/>
      <c r="F39" s="35"/>
      <c r="G39" s="35"/>
      <c r="H39" s="35"/>
      <c r="I39" s="35"/>
      <c r="J39" s="35"/>
      <c r="K39" s="35"/>
      <c r="L39" s="35"/>
      <c r="M39" s="35"/>
      <c r="N39" s="35"/>
      <c r="O39" s="35"/>
    </row>
  </sheetData>
  <mergeCells count="10">
    <mergeCell ref="A24:J24"/>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AA38"/>
  <sheetViews>
    <sheetView workbookViewId="0">
      <selection activeCell="I9" sqref="I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Meds'!A84</f>
        <v>0</v>
      </c>
      <c r="R2" t="str">
        <f>'Protected - Detail re Meds'!B84</f>
        <v>Pamidronate Disodium/Aredia</v>
      </c>
      <c r="S2" t="str">
        <f>'Protected - Detail re Meds'!C84</f>
        <v>Bisphosphonate</v>
      </c>
      <c r="T2" t="str">
        <f>'Protected - Detail re Meds'!D84</f>
        <v>Hypercalcemia of malignancy</v>
      </c>
      <c r="U2" t="str">
        <f>'Protected - Detail re Meds'!E84</f>
        <v>Serum Calcium, CMP, Mg, PO4, CBC ċ diff.</v>
      </c>
      <c r="V2" t="str">
        <f>'Protected - Detail re Meds'!F84</f>
        <v>IV Hydration, Nephrotoxicity, Jaw pain, Abdominal pain, bone pain</v>
      </c>
      <c r="W2" t="str">
        <f>'Protected - Detail re Meds'!G84</f>
        <v>X</v>
      </c>
      <c r="X2">
        <f>'Protected - Detail re Meds'!H84</f>
        <v>0</v>
      </c>
      <c r="Y2">
        <f>'Protected - Detail re Meds'!I84</f>
        <v>0</v>
      </c>
      <c r="Z2">
        <f>'Protected - Detail re Meds'!J84</f>
        <v>0</v>
      </c>
      <c r="AA2">
        <f>'Protected - Detail re Meds'!L84</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Pamidronate Disodium/Aredia</v>
      </c>
      <c r="C6" s="219"/>
      <c r="D6" s="219"/>
      <c r="E6" s="75"/>
      <c r="F6" s="47" t="s">
        <v>293</v>
      </c>
      <c r="G6" s="74" t="str">
        <f>IF(Q2=0,"n/a",Q2)</f>
        <v>n/a</v>
      </c>
      <c r="H6" s="34"/>
      <c r="I6" s="34"/>
      <c r="J6" s="48"/>
      <c r="K6" s="34"/>
      <c r="L6" s="34"/>
      <c r="M6" s="34"/>
      <c r="N6" s="34"/>
      <c r="O6" s="34"/>
    </row>
    <row r="7" spans="1:27" ht="18.75" x14ac:dyDescent="0.3">
      <c r="A7" s="46" t="s">
        <v>292</v>
      </c>
      <c r="B7" s="197" t="str">
        <f>S2</f>
        <v>Bisphosphonate</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Hypercalcemia of malignancy</v>
      </c>
      <c r="F12" s="217"/>
      <c r="G12" s="217"/>
      <c r="H12" s="217"/>
      <c r="I12" s="217"/>
      <c r="J12" s="50"/>
      <c r="K12" s="49"/>
      <c r="L12" s="49"/>
      <c r="M12" s="49"/>
      <c r="N12" s="49"/>
      <c r="O12" s="35"/>
    </row>
    <row r="13" spans="1:27" ht="42" customHeight="1" x14ac:dyDescent="0.3">
      <c r="A13" s="51"/>
      <c r="B13" s="49"/>
      <c r="C13" s="49" t="s">
        <v>296</v>
      </c>
      <c r="D13" s="49"/>
      <c r="E13" s="217" t="str">
        <f>U2</f>
        <v>Serum Calcium, CMP, Mg, PO4, CBC ċ diff.</v>
      </c>
      <c r="F13" s="217"/>
      <c r="G13" s="217"/>
      <c r="H13" s="217"/>
      <c r="I13" s="218"/>
      <c r="J13" s="50"/>
      <c r="K13" s="49"/>
      <c r="L13" s="49"/>
      <c r="M13" s="49"/>
      <c r="N13" s="49"/>
      <c r="O13" s="35"/>
    </row>
    <row r="14" spans="1:27" ht="93.75" customHeight="1" x14ac:dyDescent="0.3">
      <c r="A14" s="51"/>
      <c r="B14" s="49"/>
      <c r="C14" s="49" t="s">
        <v>309</v>
      </c>
      <c r="D14" s="49"/>
      <c r="E14" s="216" t="str">
        <f>V2</f>
        <v>IV Hydration, Nephrotoxicity, Jaw pain, Abdominal pain, bone pain</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AA38"/>
  <sheetViews>
    <sheetView workbookViewId="0">
      <selection activeCell="K14" sqref="K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Meds'!A85</f>
        <v>0</v>
      </c>
      <c r="R2" t="str">
        <f>'Protected - Detail re Meds'!B85</f>
        <v>Lorazepam/Ativan</v>
      </c>
      <c r="S2" t="str">
        <f>'Protected - Detail re Meds'!C85</f>
        <v>Anti-anxiety</v>
      </c>
      <c r="T2" t="str">
        <f>'Protected - Detail re Meds'!D85</f>
        <v>Anxiety, advanced illness symptoms</v>
      </c>
      <c r="U2" t="str">
        <f>'Protected - Detail re Meds'!E85</f>
        <v>BUN, Cr</v>
      </c>
      <c r="V2" t="str">
        <f>'Protected - Detail re Meds'!F85</f>
        <v>Drowsiness, dizziness, Risk of respiratory depression ċ IV use, Extreme caution in elderly; Can be given IV Push up to 2 gm for an adult, up to 1 gm for pediatric, over 1-5 minutes</v>
      </c>
      <c r="W2">
        <f>'Protected - Detail re Meds'!G85</f>
        <v>0</v>
      </c>
      <c r="X2">
        <f>'Protected - Detail re Meds'!H85</f>
        <v>0</v>
      </c>
      <c r="Y2" t="str">
        <f>'Protected - Detail re Meds'!I85</f>
        <v>X</v>
      </c>
      <c r="Z2">
        <f>'Protected - Detail re Meds'!J85</f>
        <v>0</v>
      </c>
      <c r="AA2">
        <f>'Protected - Detail re Meds'!L85</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Lorazepam/Ativan</v>
      </c>
      <c r="C6" s="219"/>
      <c r="D6" s="219"/>
      <c r="E6" s="75"/>
      <c r="F6" s="47" t="s">
        <v>293</v>
      </c>
      <c r="G6" s="74" t="str">
        <f>IF(Q2=0,"n/a",Q2)</f>
        <v>n/a</v>
      </c>
      <c r="H6" s="34"/>
      <c r="I6" s="34"/>
      <c r="J6" s="48"/>
      <c r="K6" s="34"/>
      <c r="L6" s="34"/>
      <c r="M6" s="34"/>
      <c r="N6" s="34"/>
      <c r="O6" s="34"/>
    </row>
    <row r="7" spans="1:27" ht="18.75" x14ac:dyDescent="0.3">
      <c r="A7" s="46" t="s">
        <v>292</v>
      </c>
      <c r="B7" s="197" t="str">
        <f>S2</f>
        <v>Anti-anxiety</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Anxiety, advanced illness symptoms</v>
      </c>
      <c r="F12" s="217"/>
      <c r="G12" s="217"/>
      <c r="H12" s="217"/>
      <c r="I12" s="217"/>
      <c r="J12" s="50"/>
      <c r="K12" s="49"/>
      <c r="L12" s="49"/>
      <c r="M12" s="49"/>
      <c r="N12" s="49"/>
      <c r="O12" s="35"/>
    </row>
    <row r="13" spans="1:27" ht="18.75" x14ac:dyDescent="0.3">
      <c r="A13" s="51"/>
      <c r="B13" s="49"/>
      <c r="C13" s="49" t="s">
        <v>296</v>
      </c>
      <c r="D13" s="49"/>
      <c r="E13" s="205" t="str">
        <f>U2</f>
        <v>BUN, Cr</v>
      </c>
      <c r="F13" s="205"/>
      <c r="G13" s="205"/>
      <c r="H13" s="205"/>
      <c r="I13" s="194"/>
      <c r="J13" s="50"/>
      <c r="K13" s="49"/>
      <c r="L13" s="49"/>
      <c r="M13" s="49"/>
      <c r="N13" s="49"/>
      <c r="O13" s="35"/>
    </row>
    <row r="14" spans="1:27" ht="93.75" customHeight="1" x14ac:dyDescent="0.3">
      <c r="A14" s="51"/>
      <c r="B14" s="49"/>
      <c r="C14" s="49" t="s">
        <v>309</v>
      </c>
      <c r="D14" s="49"/>
      <c r="E14" s="216" t="str">
        <f>V2</f>
        <v>Drowsiness, dizziness, Risk of respiratory depression ċ IV use, Extreme caution in elderly; Can be given IV Push up to 2 gm for an adult, up to 1 gm for pediatric, over 1-5 minutes</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AA38"/>
  <sheetViews>
    <sheetView workbookViewId="0">
      <selection activeCell="K14" sqref="K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Meds'!A86</f>
        <v>0</v>
      </c>
      <c r="R2" t="str">
        <f>'Protected - Detail re Meds'!B86</f>
        <v>Diphenhydramine / Benadryl</v>
      </c>
      <c r="S2" t="str">
        <f>'Protected - Detail re Meds'!C86</f>
        <v>Antihistamine</v>
      </c>
      <c r="T2" t="str">
        <f>'Protected - Detail re Meds'!D86</f>
        <v>Treatment/ prevention of mild allergic reaction</v>
      </c>
      <c r="U2">
        <f>'Protected - Detail re Meds'!E86</f>
        <v>0</v>
      </c>
      <c r="V2" t="str">
        <f>'Protected - Detail re Meds'!F86</f>
        <v>Drowsiness, VS, Beers List - caution in elderly- may cause confusion</v>
      </c>
      <c r="W2">
        <f>'Protected - Detail re Meds'!G86</f>
        <v>0</v>
      </c>
      <c r="X2">
        <f>'Protected - Detail re Meds'!H86</f>
        <v>0</v>
      </c>
      <c r="Y2">
        <f>'Protected - Detail re Meds'!I86</f>
        <v>0</v>
      </c>
      <c r="Z2">
        <f>'Protected - Detail re Meds'!J86</f>
        <v>0</v>
      </c>
      <c r="AA2">
        <f>'Protected - Detail re Meds'!L86</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Diphenhydramine / Benadryl</v>
      </c>
      <c r="C6" s="219"/>
      <c r="D6" s="219"/>
      <c r="E6" s="75"/>
      <c r="F6" s="47" t="s">
        <v>293</v>
      </c>
      <c r="G6" s="74" t="str">
        <f>IF(Q2=0,"n/a",Q2)</f>
        <v>n/a</v>
      </c>
      <c r="H6" s="34"/>
      <c r="I6" s="34"/>
      <c r="J6" s="48"/>
      <c r="K6" s="34"/>
      <c r="L6" s="34"/>
      <c r="M6" s="34"/>
      <c r="N6" s="34"/>
      <c r="O6" s="34"/>
    </row>
    <row r="7" spans="1:27" ht="18.75" x14ac:dyDescent="0.3">
      <c r="A7" s="46" t="s">
        <v>292</v>
      </c>
      <c r="B7" s="197" t="str">
        <f>S2</f>
        <v>Antihistamine</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Treatment/ prevention of mild allergic reaction</v>
      </c>
      <c r="F12" s="217"/>
      <c r="G12" s="217"/>
      <c r="H12" s="217"/>
      <c r="I12" s="217"/>
      <c r="J12" s="50"/>
      <c r="K12" s="49"/>
      <c r="L12" s="49"/>
      <c r="M12" s="49"/>
      <c r="N12" s="49"/>
      <c r="O12" s="35"/>
    </row>
    <row r="13" spans="1:27" ht="18.75" x14ac:dyDescent="0.3">
      <c r="A13" s="51"/>
      <c r="B13" s="49"/>
      <c r="C13" s="49" t="s">
        <v>296</v>
      </c>
      <c r="D13" s="49"/>
      <c r="E13" s="205">
        <f>U2</f>
        <v>0</v>
      </c>
      <c r="F13" s="205"/>
      <c r="G13" s="205"/>
      <c r="H13" s="205"/>
      <c r="I13" s="194"/>
      <c r="J13" s="50"/>
      <c r="K13" s="49"/>
      <c r="L13" s="49"/>
      <c r="M13" s="49"/>
      <c r="N13" s="49"/>
      <c r="O13" s="35"/>
    </row>
    <row r="14" spans="1:27" ht="93.75" customHeight="1" x14ac:dyDescent="0.3">
      <c r="A14" s="51"/>
      <c r="B14" s="49"/>
      <c r="C14" s="49" t="s">
        <v>309</v>
      </c>
      <c r="D14" s="49"/>
      <c r="E14" s="216" t="str">
        <f>V2</f>
        <v>Drowsiness, VS, Beers List - caution in elderly- may cause confusion</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9"/>
  <sheetViews>
    <sheetView topLeftCell="A20" workbookViewId="0">
      <selection activeCell="N27" sqref="N2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8" ht="61.5" x14ac:dyDescent="0.35">
      <c r="A1" s="198" t="s">
        <v>290</v>
      </c>
      <c r="B1" s="199"/>
      <c r="C1" s="199"/>
      <c r="D1" s="199"/>
      <c r="E1" s="199"/>
      <c r="F1" s="199"/>
      <c r="G1" s="199"/>
      <c r="H1" s="199"/>
      <c r="I1" s="199"/>
      <c r="J1" s="200"/>
      <c r="K1" s="125"/>
      <c r="L1" s="125"/>
      <c r="M1" s="125"/>
      <c r="N1" s="125"/>
      <c r="O1" s="37"/>
      <c r="Q1" s="10" t="s">
        <v>1</v>
      </c>
      <c r="R1" s="11" t="s">
        <v>50</v>
      </c>
      <c r="S1" s="11" t="s">
        <v>0</v>
      </c>
      <c r="T1" s="11" t="s">
        <v>33</v>
      </c>
      <c r="U1" s="11" t="s">
        <v>70</v>
      </c>
      <c r="V1" s="11" t="s">
        <v>32</v>
      </c>
      <c r="W1" s="12" t="s">
        <v>2</v>
      </c>
      <c r="X1" s="12" t="s">
        <v>46</v>
      </c>
      <c r="Y1" s="12" t="s">
        <v>392</v>
      </c>
      <c r="Z1" s="14" t="s">
        <v>71</v>
      </c>
      <c r="AA1" s="132" t="s">
        <v>450</v>
      </c>
      <c r="AB1" s="10" t="s">
        <v>69</v>
      </c>
    </row>
    <row r="2" spans="1:28" ht="21" x14ac:dyDescent="0.35">
      <c r="A2" s="201" t="s">
        <v>291</v>
      </c>
      <c r="B2" s="202"/>
      <c r="C2" s="202"/>
      <c r="D2" s="202"/>
      <c r="E2" s="202"/>
      <c r="F2" s="202"/>
      <c r="G2" s="202"/>
      <c r="H2" s="202"/>
      <c r="I2" s="202"/>
      <c r="J2" s="203"/>
      <c r="K2" s="125"/>
      <c r="L2" s="125"/>
      <c r="M2" s="125"/>
      <c r="N2" s="125"/>
      <c r="O2" s="37"/>
      <c r="Q2">
        <f>'Protected - Detail re Meds'!A5</f>
        <v>1</v>
      </c>
      <c r="R2" t="str">
        <f>'Protected - Detail re Meds'!B5</f>
        <v>Avycaz / Ceftazidime &amp; Avibactam</v>
      </c>
      <c r="S2" t="str">
        <f>'Protected - Detail re Meds'!C5</f>
        <v>Antibiotics</v>
      </c>
      <c r="T2" t="str">
        <f>'Protected - Detail re Meds'!D5</f>
        <v xml:space="preserve">Gram-negative bacterial infections in: Complicated Intra-abdominal infections in adult and pediatric patients &gt; 3months, complicated urinary tract infections including Pyelonephritis in adults and pediatric patients &gt; 3months, hospital-acquired bacterial pneumonia and ventilator-associated bacterial  pneumonia in adults </v>
      </c>
      <c r="U2" t="str">
        <f>'Protected - Detail re Meds'!E5</f>
        <v>Creat Clearance</v>
      </c>
      <c r="V2" t="str">
        <f>'Protected - Detail re Meds'!F5</f>
        <v>Recommended duration: cIAI: 5-14 days; cUTI including pyelonephritis: 7-14 days; HABP/VABP: 7-14 days (adults only)  Must be administered over 2 hours;  Dosage is affected by renal impairment and is adjusted based on Creatinine Clearance CrCL level – must monitor Creatinine levels and consult with physician if levels change. Contraindication: hypersensitivity to components;  Adverse Reactions: Most common: Clostridium difficile associated diarrhea, nausea, vomiting;  Other: seizures and other neurological events – especially in patients with renal impairment, allergic reactions.</v>
      </c>
      <c r="W2" t="str">
        <f>'Protected - Detail re Meds'!G5</f>
        <v>X</v>
      </c>
      <c r="X2">
        <f>'Protected - Detail re Meds'!H5</f>
        <v>0</v>
      </c>
      <c r="Y2">
        <f>'Protected - Detail re Meds'!I5</f>
        <v>0</v>
      </c>
      <c r="Z2">
        <f>'Protected - Detail re Meds'!J5</f>
        <v>0</v>
      </c>
      <c r="AA2" s="9" t="str">
        <f>'Protected - Detail re Meds'!K5</f>
        <v>https://www.accessdata.fda.gov/drugsatfda_docs/label/2019/206494s005,s006lbl.pd</v>
      </c>
      <c r="AB2">
        <f>'Protected - Detail re Meds'!L5</f>
        <v>0</v>
      </c>
    </row>
    <row r="3" spans="1:28" ht="21" x14ac:dyDescent="0.35">
      <c r="A3" s="124"/>
      <c r="B3" s="125"/>
      <c r="C3" s="125"/>
      <c r="D3" s="125"/>
      <c r="E3" s="125"/>
      <c r="F3" s="125"/>
      <c r="G3" s="125"/>
      <c r="H3" s="125"/>
      <c r="I3" s="125"/>
      <c r="J3" s="126"/>
      <c r="K3" s="125"/>
      <c r="L3" s="125"/>
      <c r="M3" s="125"/>
      <c r="N3" s="125"/>
      <c r="O3" s="37"/>
    </row>
    <row r="4" spans="1:28" ht="21" x14ac:dyDescent="0.35">
      <c r="A4" s="124"/>
      <c r="B4" s="125"/>
      <c r="C4" s="125"/>
      <c r="D4" s="125"/>
      <c r="E4" s="125"/>
      <c r="F4" s="125"/>
      <c r="G4" s="125"/>
      <c r="H4" s="125"/>
      <c r="I4" s="125"/>
      <c r="J4" s="126"/>
      <c r="K4" s="125"/>
      <c r="L4" s="125"/>
      <c r="M4" s="125"/>
      <c r="N4" s="125"/>
      <c r="O4" s="37"/>
    </row>
    <row r="5" spans="1:28" ht="18.75" x14ac:dyDescent="0.3">
      <c r="A5" s="44"/>
      <c r="B5" s="123"/>
      <c r="C5" s="123"/>
      <c r="D5" s="123"/>
      <c r="E5" s="123"/>
      <c r="F5" s="123"/>
      <c r="G5" s="123"/>
      <c r="H5" s="123"/>
      <c r="I5" s="123"/>
      <c r="J5" s="45"/>
      <c r="K5" s="123"/>
      <c r="L5" s="123"/>
      <c r="M5" s="123"/>
      <c r="N5" s="123"/>
      <c r="O5" s="32"/>
    </row>
    <row r="6" spans="1:28" ht="18.75" x14ac:dyDescent="0.3">
      <c r="A6" s="46" t="s">
        <v>294</v>
      </c>
      <c r="B6" s="195" t="str">
        <f>R2</f>
        <v>Avycaz / Ceftazidime &amp; Avibactam</v>
      </c>
      <c r="C6" s="195"/>
      <c r="D6" s="195"/>
      <c r="E6" s="123"/>
      <c r="F6" s="47" t="s">
        <v>293</v>
      </c>
      <c r="G6" s="122">
        <f>IF(Q2=0,"n/a",Q2)</f>
        <v>1</v>
      </c>
      <c r="H6" s="34"/>
      <c r="I6" s="34"/>
      <c r="J6" s="48"/>
      <c r="K6" s="34"/>
      <c r="L6" s="34"/>
      <c r="M6" s="34"/>
      <c r="N6" s="34"/>
      <c r="O6" s="34"/>
    </row>
    <row r="7" spans="1:28" ht="18.75" x14ac:dyDescent="0.3">
      <c r="A7" s="46" t="s">
        <v>292</v>
      </c>
      <c r="B7" s="197" t="str">
        <f>S2</f>
        <v>Antibiotics</v>
      </c>
      <c r="C7" s="197"/>
      <c r="D7" s="197"/>
      <c r="E7" s="49"/>
      <c r="F7" s="49"/>
      <c r="G7" s="49"/>
      <c r="H7" s="49"/>
      <c r="I7" s="49"/>
      <c r="J7" s="50"/>
      <c r="K7" s="49"/>
      <c r="L7" s="49"/>
      <c r="M7" s="49"/>
      <c r="N7" s="49"/>
      <c r="O7" s="35"/>
    </row>
    <row r="8" spans="1:28" ht="18.75" x14ac:dyDescent="0.3">
      <c r="A8" s="46"/>
      <c r="B8" s="61" t="s">
        <v>311</v>
      </c>
      <c r="C8" s="39" t="s">
        <v>312</v>
      </c>
      <c r="D8" s="64"/>
      <c r="E8" s="65"/>
      <c r="F8" s="65"/>
      <c r="G8" s="49"/>
      <c r="H8" s="49"/>
      <c r="I8" s="49"/>
      <c r="J8" s="50"/>
      <c r="K8" s="49"/>
      <c r="L8" s="49"/>
      <c r="M8" s="49"/>
      <c r="N8" s="49"/>
      <c r="O8" s="35"/>
    </row>
    <row r="9" spans="1:28" ht="18.75" x14ac:dyDescent="0.3">
      <c r="A9" s="51"/>
      <c r="B9" s="62"/>
      <c r="C9" s="39" t="s">
        <v>189</v>
      </c>
      <c r="D9" s="65"/>
      <c r="E9" s="65"/>
      <c r="F9" s="65"/>
      <c r="G9" s="49"/>
      <c r="H9" s="49"/>
      <c r="I9" s="49"/>
      <c r="J9" s="50"/>
      <c r="K9" s="49"/>
      <c r="L9" s="49"/>
      <c r="M9" s="49"/>
      <c r="N9" s="49"/>
      <c r="O9" s="35"/>
    </row>
    <row r="10" spans="1:28" ht="18.75" x14ac:dyDescent="0.3">
      <c r="A10" s="51"/>
      <c r="B10" s="65"/>
      <c r="C10" s="63"/>
      <c r="D10" s="65"/>
      <c r="E10" s="65"/>
      <c r="F10" s="65"/>
      <c r="G10" s="49"/>
      <c r="H10" s="49"/>
      <c r="I10" s="49"/>
      <c r="J10" s="50"/>
      <c r="K10" s="49"/>
      <c r="L10" s="49"/>
      <c r="M10" s="49"/>
      <c r="N10" s="49"/>
      <c r="O10" s="35"/>
    </row>
    <row r="11" spans="1:28" ht="18.75" x14ac:dyDescent="0.3">
      <c r="A11" s="51"/>
      <c r="B11" s="65"/>
      <c r="C11" s="63"/>
      <c r="D11" s="65"/>
      <c r="E11" s="65"/>
      <c r="F11" s="65"/>
      <c r="G11" s="49"/>
      <c r="H11" s="49"/>
      <c r="I11" s="49"/>
      <c r="J11" s="50"/>
      <c r="K11" s="49"/>
      <c r="L11" s="49"/>
      <c r="M11" s="49"/>
      <c r="N11" s="49"/>
      <c r="O11" s="35"/>
    </row>
    <row r="12" spans="1:28" ht="153.94999999999999" customHeight="1" x14ac:dyDescent="0.3">
      <c r="A12" s="51"/>
      <c r="B12" s="49"/>
      <c r="C12" s="88" t="s">
        <v>295</v>
      </c>
      <c r="D12" s="49"/>
      <c r="E12" s="207" t="str">
        <f>T2</f>
        <v xml:space="preserve">Gram-negative bacterial infections in: Complicated Intra-abdominal infections in adult and pediatric patients &gt; 3months, complicated urinary tract infections including Pyelonephritis in adults and pediatric patients &gt; 3months, hospital-acquired bacterial pneumonia and ventilator-associated bacterial  pneumonia in adults </v>
      </c>
      <c r="F12" s="207"/>
      <c r="G12" s="207"/>
      <c r="H12" s="207"/>
      <c r="I12" s="207"/>
      <c r="J12" s="208"/>
      <c r="K12" s="49"/>
      <c r="L12" s="49"/>
      <c r="M12" s="49"/>
      <c r="N12" s="49"/>
      <c r="O12" s="35"/>
    </row>
    <row r="13" spans="1:28" ht="18.75" x14ac:dyDescent="0.3">
      <c r="A13" s="51"/>
      <c r="B13" s="49"/>
      <c r="C13" s="49" t="s">
        <v>296</v>
      </c>
      <c r="D13" s="49"/>
      <c r="E13" s="194" t="str">
        <f>U2</f>
        <v>Creat Clearance</v>
      </c>
      <c r="F13" s="194"/>
      <c r="G13" s="194"/>
      <c r="H13" s="194"/>
      <c r="I13" s="194"/>
      <c r="J13" s="50"/>
      <c r="K13" s="49"/>
      <c r="L13" s="49"/>
      <c r="M13" s="49"/>
      <c r="N13" s="49"/>
      <c r="O13" s="35"/>
    </row>
    <row r="14" spans="1:28" ht="270.95" customHeight="1" x14ac:dyDescent="0.3">
      <c r="A14" s="51"/>
      <c r="B14" s="49"/>
      <c r="C14" s="213" t="s">
        <v>309</v>
      </c>
      <c r="D14" s="213"/>
      <c r="E14" s="209" t="str">
        <f>V2</f>
        <v>Recommended duration: cIAI: 5-14 days; cUTI including pyelonephritis: 7-14 days; HABP/VABP: 7-14 days (adults only)  Must be administered over 2 hours;  Dosage is affected by renal impairment and is adjusted based on Creatinine Clearance CrCL level – must monitor Creatinine levels and consult with physician if levels change. Contraindication: hypersensitivity to components;  Adverse Reactions: Most common: Clostridium difficile associated diarrhea, nausea, vomiting;  Other: seizures and other neurological events – especially in patients with renal impairment, allergic reactions.</v>
      </c>
      <c r="F14" s="209"/>
      <c r="G14" s="209"/>
      <c r="H14" s="209"/>
      <c r="I14" s="209"/>
      <c r="J14" s="210"/>
      <c r="K14" s="49"/>
      <c r="L14" s="49"/>
      <c r="M14" s="49"/>
      <c r="N14" s="49"/>
      <c r="O14" s="35"/>
    </row>
    <row r="15" spans="1:28" ht="18.75" x14ac:dyDescent="0.3">
      <c r="A15" s="51"/>
      <c r="B15" s="49"/>
      <c r="C15" s="49"/>
      <c r="D15" s="49"/>
      <c r="E15" s="49"/>
      <c r="F15" s="49"/>
      <c r="G15" s="49"/>
      <c r="H15" s="49"/>
      <c r="I15" s="49"/>
      <c r="J15" s="50"/>
      <c r="K15" s="49"/>
      <c r="L15" s="49"/>
      <c r="M15" s="49"/>
      <c r="N15" s="49"/>
      <c r="O15" s="35"/>
    </row>
    <row r="16" spans="1:28"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451</v>
      </c>
      <c r="D23" s="211" t="str">
        <f>AA2</f>
        <v>https://www.accessdata.fda.gov/drugsatfda_docs/label/2019/206494s005,s006lbl.pd</v>
      </c>
      <c r="E23" s="211"/>
      <c r="F23" s="211"/>
      <c r="G23" s="211"/>
      <c r="H23" s="211"/>
      <c r="I23" s="211"/>
      <c r="J23" s="212"/>
      <c r="K23" s="49"/>
      <c r="L23" s="49"/>
      <c r="M23" s="49"/>
      <c r="N23" s="49"/>
      <c r="O23" s="35"/>
    </row>
    <row r="24" spans="1:15" ht="18.75" x14ac:dyDescent="0.3">
      <c r="A24" s="51"/>
      <c r="B24" s="49"/>
      <c r="C24" s="49" t="s">
        <v>298</v>
      </c>
      <c r="D24" s="49"/>
      <c r="E24" s="59"/>
      <c r="F24" s="195" t="str">
        <f>+IF(AB2=0,"n/a",AB2)</f>
        <v>n/a</v>
      </c>
      <c r="G24" s="195"/>
      <c r="H24" s="195"/>
      <c r="I24" s="49"/>
      <c r="J24" s="50"/>
      <c r="K24" s="49"/>
      <c r="L24" s="49"/>
      <c r="M24" s="49"/>
      <c r="N24" s="49"/>
      <c r="O24" s="35"/>
    </row>
    <row r="25" spans="1:15" ht="18.75" x14ac:dyDescent="0.3">
      <c r="A25" s="51"/>
      <c r="B25" s="49"/>
      <c r="C25" s="49"/>
      <c r="D25" s="49"/>
      <c r="E25" s="49"/>
      <c r="F25" s="123"/>
      <c r="G25" s="123"/>
      <c r="H25" s="123"/>
      <c r="I25" s="49"/>
      <c r="J25" s="50"/>
      <c r="K25" s="49"/>
      <c r="L25" s="49"/>
      <c r="M25" s="49"/>
      <c r="N25" s="49"/>
      <c r="O25" s="35"/>
    </row>
    <row r="26" spans="1:15" ht="18.75" x14ac:dyDescent="0.3">
      <c r="A26" s="52" t="s">
        <v>310</v>
      </c>
      <c r="B26" s="40" t="s">
        <v>314</v>
      </c>
      <c r="C26" s="40"/>
      <c r="D26" s="40"/>
      <c r="E26" s="40"/>
      <c r="F26" s="40"/>
      <c r="G26" s="60"/>
      <c r="H26" s="60"/>
      <c r="I26" s="53"/>
      <c r="J26" s="54"/>
      <c r="K26" s="49"/>
      <c r="L26" s="49"/>
      <c r="M26" s="49"/>
      <c r="N26" s="49"/>
      <c r="O26" s="35"/>
    </row>
    <row r="27" spans="1:15" ht="18.75" x14ac:dyDescent="0.3">
      <c r="A27" s="52"/>
      <c r="B27" s="40" t="s">
        <v>315</v>
      </c>
      <c r="C27" s="40"/>
      <c r="D27" s="40"/>
      <c r="E27" s="40"/>
      <c r="F27" s="40"/>
      <c r="G27" s="60"/>
      <c r="H27" s="60"/>
      <c r="I27" s="53"/>
      <c r="J27" s="54"/>
      <c r="K27" s="49"/>
      <c r="L27" s="49"/>
      <c r="M27" s="49"/>
      <c r="N27" s="49"/>
      <c r="O27" s="35"/>
    </row>
    <row r="28" spans="1:15" ht="18.75" x14ac:dyDescent="0.3">
      <c r="A28" s="52"/>
      <c r="B28" s="40" t="s">
        <v>185</v>
      </c>
      <c r="C28" s="40"/>
      <c r="D28" s="40"/>
      <c r="E28" s="40"/>
      <c r="F28" s="40"/>
      <c r="G28" s="53"/>
      <c r="H28" s="53"/>
      <c r="I28" s="53"/>
      <c r="J28" s="54"/>
      <c r="K28" s="49"/>
      <c r="L28" s="49"/>
      <c r="M28" s="49"/>
      <c r="N28" s="49"/>
      <c r="O28" s="35"/>
    </row>
    <row r="29" spans="1:15" ht="18.75" x14ac:dyDescent="0.3">
      <c r="A29" s="52"/>
      <c r="B29" s="40"/>
      <c r="C29" s="40"/>
      <c r="D29" s="40"/>
      <c r="E29" s="40"/>
      <c r="F29" s="40"/>
      <c r="G29" s="53"/>
      <c r="H29" s="53"/>
      <c r="I29" s="53"/>
      <c r="J29" s="54"/>
      <c r="K29" s="49"/>
      <c r="L29" s="49"/>
      <c r="M29" s="49"/>
      <c r="N29" s="49"/>
      <c r="O29" s="35"/>
    </row>
    <row r="30" spans="1:15" x14ac:dyDescent="0.25">
      <c r="A30" s="52"/>
      <c r="B30" s="53"/>
      <c r="C30" s="53"/>
      <c r="D30" s="53"/>
      <c r="E30" s="53"/>
      <c r="F30" s="53"/>
      <c r="G30" s="53"/>
      <c r="H30" s="53"/>
      <c r="I30" s="53"/>
      <c r="J30" s="54"/>
      <c r="K30" s="53"/>
      <c r="L30" s="53"/>
      <c r="M30" s="53"/>
      <c r="N30" s="53"/>
      <c r="O30" s="40"/>
    </row>
    <row r="31" spans="1:15" x14ac:dyDescent="0.25">
      <c r="A31" s="52" t="s">
        <v>300</v>
      </c>
      <c r="B31" s="55" t="s">
        <v>306</v>
      </c>
      <c r="C31" s="53" t="s">
        <v>304</v>
      </c>
      <c r="D31" s="31"/>
      <c r="E31" s="31"/>
      <c r="F31" s="31"/>
      <c r="G31" s="31"/>
      <c r="H31" s="31"/>
      <c r="I31" s="53"/>
      <c r="J31" s="54"/>
      <c r="K31" s="53"/>
      <c r="L31" s="53"/>
      <c r="M31" s="53"/>
      <c r="N31" s="53"/>
      <c r="O31" s="40"/>
    </row>
    <row r="32" spans="1:15" x14ac:dyDescent="0.25">
      <c r="A32" s="52"/>
      <c r="B32" s="55" t="s">
        <v>301</v>
      </c>
      <c r="C32" s="53" t="s">
        <v>303</v>
      </c>
      <c r="D32" s="53"/>
      <c r="E32" s="53"/>
      <c r="F32" s="53"/>
      <c r="G32" s="53"/>
      <c r="H32" s="53"/>
      <c r="I32" s="53"/>
      <c r="J32" s="54"/>
      <c r="K32" s="53"/>
      <c r="L32" s="53"/>
      <c r="M32" s="53"/>
      <c r="N32" s="53"/>
      <c r="O32" s="40"/>
    </row>
    <row r="33" spans="1:15" ht="14.45" customHeight="1" x14ac:dyDescent="0.3">
      <c r="A33" s="51"/>
      <c r="B33" s="55" t="s">
        <v>302</v>
      </c>
      <c r="C33" s="53" t="s">
        <v>305</v>
      </c>
      <c r="D33" s="53"/>
      <c r="E33" s="53"/>
      <c r="F33" s="53"/>
      <c r="G33" s="53"/>
      <c r="H33" s="53"/>
      <c r="I33" s="49"/>
      <c r="J33" s="50"/>
      <c r="K33" s="49"/>
      <c r="L33" s="49"/>
      <c r="M33" s="49"/>
      <c r="N33" s="49"/>
      <c r="O33" s="35"/>
    </row>
    <row r="34" spans="1:15" ht="18.75" x14ac:dyDescent="0.3">
      <c r="A34" s="51"/>
      <c r="B34" s="49"/>
      <c r="C34" s="49"/>
      <c r="D34" s="49"/>
      <c r="E34" s="49"/>
      <c r="F34" s="49"/>
      <c r="G34" s="49"/>
      <c r="H34" s="49"/>
      <c r="I34" s="49"/>
      <c r="J34" s="50"/>
      <c r="K34" s="49"/>
      <c r="L34" s="49"/>
      <c r="M34" s="49"/>
      <c r="N34" s="49"/>
      <c r="O34" s="35"/>
    </row>
    <row r="35" spans="1:15" ht="19.5" thickBot="1" x14ac:dyDescent="0.35">
      <c r="A35" s="56"/>
      <c r="B35" s="57"/>
      <c r="C35" s="57"/>
      <c r="D35" s="57"/>
      <c r="E35" s="57"/>
      <c r="F35" s="57"/>
      <c r="G35" s="57"/>
      <c r="H35" s="57"/>
      <c r="I35" s="57"/>
      <c r="J35" s="58"/>
      <c r="K35" s="49"/>
      <c r="L35" s="49"/>
      <c r="M35" s="49"/>
      <c r="N35" s="49"/>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row r="39" spans="1:15" ht="18.75" x14ac:dyDescent="0.3">
      <c r="A39" s="35"/>
      <c r="B39" s="35"/>
      <c r="C39" s="35"/>
      <c r="D39" s="35"/>
      <c r="E39" s="35"/>
      <c r="F39" s="35"/>
      <c r="G39" s="35"/>
      <c r="H39" s="35"/>
      <c r="I39" s="35"/>
      <c r="J39" s="35"/>
      <c r="K39" s="35"/>
      <c r="L39" s="35"/>
      <c r="M39" s="35"/>
      <c r="N39" s="35"/>
      <c r="O39" s="35"/>
    </row>
  </sheetData>
  <mergeCells count="11">
    <mergeCell ref="F21:H21"/>
    <mergeCell ref="F24:H24"/>
    <mergeCell ref="E14:J14"/>
    <mergeCell ref="D23:J23"/>
    <mergeCell ref="C14:D14"/>
    <mergeCell ref="E13:I13"/>
    <mergeCell ref="E12:J12"/>
    <mergeCell ref="A1:J1"/>
    <mergeCell ref="A2:J2"/>
    <mergeCell ref="B6:D6"/>
    <mergeCell ref="B7:D7"/>
  </mergeCells>
  <printOptions horizontalCentered="1" verticalCentered="1"/>
  <pageMargins left="0.7" right="0.7" top="0.75" bottom="0.75" header="0.3" footer="0.3"/>
  <pageSetup scale="63"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AA38"/>
  <sheetViews>
    <sheetView workbookViewId="0">
      <selection activeCell="K15" sqref="K1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Meds'!A87</f>
        <v>0</v>
      </c>
      <c r="R2" t="str">
        <f>'Protected - Detail re Meds'!B87</f>
        <v>Alteplace/CathFlo Activase</v>
      </c>
      <c r="S2" t="str">
        <f>'Protected - Detail re Meds'!C87</f>
        <v>Thrombolytic</v>
      </c>
      <c r="T2" t="str">
        <f>'Protected - Detail re Meds'!D87</f>
        <v>Eliminate central line clot</v>
      </c>
      <c r="U2">
        <f>'Protected - Detail re Meds'!E87</f>
        <v>0</v>
      </c>
      <c r="V2" t="str">
        <f>'Protected - Detail re Meds'!F87</f>
        <v>Use caution in active bleeding, Avoid force ċ injection or withdrawal, Allow to dwell 1.5-2 hours</v>
      </c>
      <c r="W2">
        <f>'Protected - Detail re Meds'!G87</f>
        <v>0</v>
      </c>
      <c r="X2" t="str">
        <f>'Protected - Detail re Meds'!H87</f>
        <v>X</v>
      </c>
      <c r="Y2">
        <f>'Protected - Detail re Meds'!I87</f>
        <v>0</v>
      </c>
      <c r="Z2">
        <f>'Protected - Detail re Meds'!J87</f>
        <v>0</v>
      </c>
      <c r="AA2" t="str">
        <f>'Protected - Detail re Meds'!L87</f>
        <v>Occlusion and TPA</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Alteplace/CathFlo Activase</v>
      </c>
      <c r="C6" s="219"/>
      <c r="D6" s="219"/>
      <c r="E6" s="75"/>
      <c r="F6" s="47" t="s">
        <v>293</v>
      </c>
      <c r="G6" s="74" t="str">
        <f>IF(Q2=0,"n/a",Q2)</f>
        <v>n/a</v>
      </c>
      <c r="H6" s="34"/>
      <c r="I6" s="34"/>
      <c r="J6" s="48"/>
      <c r="K6" s="34"/>
      <c r="L6" s="34"/>
      <c r="M6" s="34"/>
      <c r="N6" s="34"/>
      <c r="O6" s="34"/>
    </row>
    <row r="7" spans="1:27" ht="18.75" x14ac:dyDescent="0.3">
      <c r="A7" s="46" t="s">
        <v>292</v>
      </c>
      <c r="B7" s="197" t="str">
        <f>S2</f>
        <v>Thrombolytic</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Eliminate central line clot</v>
      </c>
      <c r="F12" s="217"/>
      <c r="G12" s="217"/>
      <c r="H12" s="217"/>
      <c r="I12" s="217"/>
      <c r="J12" s="50"/>
      <c r="K12" s="49"/>
      <c r="L12" s="49"/>
      <c r="M12" s="49"/>
      <c r="N12" s="49"/>
      <c r="O12" s="35"/>
    </row>
    <row r="13" spans="1:27" ht="18.75" x14ac:dyDescent="0.3">
      <c r="A13" s="51"/>
      <c r="B13" s="49"/>
      <c r="C13" s="49" t="s">
        <v>296</v>
      </c>
      <c r="D13" s="49"/>
      <c r="E13" s="205">
        <f>U2</f>
        <v>0</v>
      </c>
      <c r="F13" s="205"/>
      <c r="G13" s="205"/>
      <c r="H13" s="205"/>
      <c r="I13" s="194"/>
      <c r="J13" s="50"/>
      <c r="K13" s="49"/>
      <c r="L13" s="49"/>
      <c r="M13" s="49"/>
      <c r="N13" s="49"/>
      <c r="O13" s="35"/>
    </row>
    <row r="14" spans="1:27" ht="93.75" customHeight="1" x14ac:dyDescent="0.3">
      <c r="A14" s="51"/>
      <c r="B14" s="49"/>
      <c r="C14" s="49" t="s">
        <v>309</v>
      </c>
      <c r="D14" s="49"/>
      <c r="E14" s="216" t="str">
        <f>V2</f>
        <v>Use caution in active bleeding, Avoid force ċ injection or withdrawal, Allow to dwell 1.5-2 hours</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Occlusion and TPA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AA38"/>
  <sheetViews>
    <sheetView workbookViewId="0">
      <selection activeCell="K15" sqref="K1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Meds'!A88</f>
        <v>1</v>
      </c>
      <c r="R2" t="str">
        <f>'Protected - Detail re Meds'!B88</f>
        <v>Imiglucerase/Cerezyme</v>
      </c>
      <c r="S2" t="str">
        <f>'Protected - Detail re Meds'!C88</f>
        <v xml:space="preserve">Enzyme </v>
      </c>
      <c r="T2" t="str">
        <f>'Protected - Detail re Meds'!D88</f>
        <v>Type 1 Gaucher disease</v>
      </c>
      <c r="U2" t="str">
        <f>'Protected - Detail re Meds'!E88</f>
        <v>CBC ċ diff., LFTs</v>
      </c>
      <c r="V2" t="str">
        <f>'Protected - Detail re Meds'!F88</f>
        <v>Peripheral insertion needed for this medication; Hypersensitivity reactions, VS, Anemia, bone changes</v>
      </c>
      <c r="W2" t="str">
        <f>'Protected - Detail re Meds'!G88</f>
        <v>X</v>
      </c>
      <c r="X2">
        <f>'Protected - Detail re Meds'!H88</f>
        <v>0</v>
      </c>
      <c r="Y2">
        <f>'Protected - Detail re Meds'!I88</f>
        <v>0</v>
      </c>
      <c r="Z2">
        <f>'Protected - Detail re Meds'!J88</f>
        <v>0</v>
      </c>
      <c r="AA2">
        <f>'Protected - Detail re Meds'!L88</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Imiglucerase/Cerezyme</v>
      </c>
      <c r="C6" s="219"/>
      <c r="D6" s="219"/>
      <c r="E6" s="75"/>
      <c r="F6" s="47" t="s">
        <v>293</v>
      </c>
      <c r="G6" s="74">
        <f>IF(Q2=0,"n/a",Q2)</f>
        <v>1</v>
      </c>
      <c r="H6" s="34"/>
      <c r="I6" s="34"/>
      <c r="J6" s="48"/>
      <c r="K6" s="34"/>
      <c r="L6" s="34"/>
      <c r="M6" s="34"/>
      <c r="N6" s="34"/>
      <c r="O6" s="34"/>
    </row>
    <row r="7" spans="1:27" ht="18.75" x14ac:dyDescent="0.3">
      <c r="A7" s="46" t="s">
        <v>292</v>
      </c>
      <c r="B7" s="197" t="str">
        <f>S2</f>
        <v xml:space="preserve">Enzyme </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Type 1 Gaucher disease</v>
      </c>
      <c r="F12" s="217"/>
      <c r="G12" s="217"/>
      <c r="H12" s="217"/>
      <c r="I12" s="217"/>
      <c r="J12" s="50"/>
      <c r="K12" s="49"/>
      <c r="L12" s="49"/>
      <c r="M12" s="49"/>
      <c r="N12" s="49"/>
      <c r="O12" s="35"/>
    </row>
    <row r="13" spans="1:27" ht="18.75" x14ac:dyDescent="0.3">
      <c r="A13" s="51"/>
      <c r="B13" s="49"/>
      <c r="C13" s="49" t="s">
        <v>296</v>
      </c>
      <c r="D13" s="49"/>
      <c r="E13" s="205" t="str">
        <f>U2</f>
        <v>CBC ċ diff., LFTs</v>
      </c>
      <c r="F13" s="205"/>
      <c r="G13" s="205"/>
      <c r="H13" s="205"/>
      <c r="I13" s="194"/>
      <c r="J13" s="50"/>
      <c r="K13" s="49"/>
      <c r="L13" s="49"/>
      <c r="M13" s="49"/>
      <c r="N13" s="49"/>
      <c r="O13" s="35"/>
    </row>
    <row r="14" spans="1:27" ht="93.75" customHeight="1" x14ac:dyDescent="0.3">
      <c r="A14" s="51"/>
      <c r="B14" s="49"/>
      <c r="C14" s="49" t="s">
        <v>309</v>
      </c>
      <c r="D14" s="49"/>
      <c r="E14" s="216" t="str">
        <f>V2</f>
        <v>Peripheral insertion needed for this medication; Hypersensitivity reactions, VS, Anemia, bone changes</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AA38"/>
  <sheetViews>
    <sheetView workbookViewId="0">
      <selection activeCell="K14" sqref="K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Meds'!A89</f>
        <v>1</v>
      </c>
      <c r="R2" t="str">
        <f>'Protected - Detail re Meds'!B89</f>
        <v>C1 Inhibitor(Human)/ Cinryze</v>
      </c>
      <c r="S2" t="str">
        <f>'Protected - Detail re Meds'!C89</f>
        <v>C1 esterase inhibitor</v>
      </c>
      <c r="T2" t="str">
        <f>'Protected - Detail re Meds'!D89</f>
        <v>Heriditary angioedema</v>
      </c>
      <c r="U2">
        <f>'Protected - Detail re Meds'!E89</f>
        <v>0</v>
      </c>
      <c r="V2" t="str">
        <f>'Protected - Detail re Meds'!F89</f>
        <v>Peripheral insertion needed for this medication; Hypersensitivity reaction, Risk of infectious agent with treatment, Thrombosis, SOB, speech changes; IV Push, 1000 units q3-4 days over 10 minutes</v>
      </c>
      <c r="W2">
        <f>'Protected - Detail re Meds'!G89</f>
        <v>0</v>
      </c>
      <c r="X2">
        <f>'Protected - Detail re Meds'!H89</f>
        <v>0</v>
      </c>
      <c r="Y2" t="str">
        <f>'Protected - Detail re Meds'!I89</f>
        <v>X</v>
      </c>
      <c r="Z2">
        <f>'Protected - Detail re Meds'!J89</f>
        <v>0</v>
      </c>
      <c r="AA2" t="str">
        <f>'Protected - Detail re Meds'!L89</f>
        <v>Special Training Required</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C1 Inhibitor(Human)/ Cinryze</v>
      </c>
      <c r="C6" s="219"/>
      <c r="D6" s="219"/>
      <c r="E6" s="75"/>
      <c r="F6" s="47" t="s">
        <v>293</v>
      </c>
      <c r="G6" s="74">
        <f>IF(Q2=0,"n/a",Q2)</f>
        <v>1</v>
      </c>
      <c r="H6" s="34"/>
      <c r="I6" s="34"/>
      <c r="J6" s="48"/>
      <c r="K6" s="34"/>
      <c r="L6" s="34"/>
      <c r="M6" s="34"/>
      <c r="N6" s="34"/>
      <c r="O6" s="34"/>
    </row>
    <row r="7" spans="1:27" ht="18.75" x14ac:dyDescent="0.3">
      <c r="A7" s="46" t="s">
        <v>292</v>
      </c>
      <c r="B7" s="197" t="str">
        <f>S2</f>
        <v>C1 esterase inhibitor</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Heriditary angioedema</v>
      </c>
      <c r="F12" s="217"/>
      <c r="G12" s="217"/>
      <c r="H12" s="217"/>
      <c r="I12" s="217"/>
      <c r="J12" s="50"/>
      <c r="K12" s="49"/>
      <c r="L12" s="49"/>
      <c r="M12" s="49"/>
      <c r="N12" s="49"/>
      <c r="O12" s="35"/>
    </row>
    <row r="13" spans="1:27" ht="18.75" x14ac:dyDescent="0.3">
      <c r="A13" s="51"/>
      <c r="B13" s="49"/>
      <c r="C13" s="49" t="s">
        <v>296</v>
      </c>
      <c r="D13" s="49"/>
      <c r="E13" s="205">
        <f>U2</f>
        <v>0</v>
      </c>
      <c r="F13" s="205"/>
      <c r="G13" s="205"/>
      <c r="H13" s="205"/>
      <c r="I13" s="194"/>
      <c r="J13" s="50"/>
      <c r="K13" s="49"/>
      <c r="L13" s="49"/>
      <c r="M13" s="49"/>
      <c r="N13" s="49"/>
      <c r="O13" s="35"/>
    </row>
    <row r="14" spans="1:27" ht="108.75" customHeight="1" x14ac:dyDescent="0.3">
      <c r="A14" s="51"/>
      <c r="B14" s="49"/>
      <c r="C14" s="49" t="s">
        <v>309</v>
      </c>
      <c r="D14" s="49"/>
      <c r="E14" s="216" t="str">
        <f>V2</f>
        <v>Peripheral insertion needed for this medication; Hypersensitivity reaction, Risk of infectious agent with treatment, Thrombosis, SOB, speech changes; IV Push, 1000 units q3-4 days over 10 minutes</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Y</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Special Training Required</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AA38"/>
  <sheetViews>
    <sheetView workbookViewId="0">
      <selection activeCell="K14" sqref="K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Meds'!A90</f>
        <v>0</v>
      </c>
      <c r="R2" t="str">
        <f>'Protected - Detail re Meds'!B90</f>
        <v>Cyclosporin</v>
      </c>
      <c r="S2" t="str">
        <f>'Protected - Detail re Meds'!C90</f>
        <v>Immunosuppressive</v>
      </c>
      <c r="T2" t="str">
        <f>'Protected - Detail re Meds'!D90</f>
        <v>Lupus, myasthenia gravis, anti-rejection</v>
      </c>
      <c r="U2" t="str">
        <f>'Protected - Detail re Meds'!E90</f>
        <v>BUN, Cr, LFTs</v>
      </c>
      <c r="V2" t="str">
        <f>'Protected - Detail re Meds'!F90</f>
        <v>Anaphylactic reaction, VS, hepatotoxic, nephrotoxic</v>
      </c>
      <c r="W2" t="str">
        <f>'Protected - Detail re Meds'!G90</f>
        <v>X</v>
      </c>
      <c r="X2">
        <f>'Protected - Detail re Meds'!H90</f>
        <v>0</v>
      </c>
      <c r="Y2">
        <f>'Protected - Detail re Meds'!I90</f>
        <v>0</v>
      </c>
      <c r="Z2">
        <f>'Protected - Detail re Meds'!J90</f>
        <v>0</v>
      </c>
      <c r="AA2">
        <f>'Protected - Detail re Meds'!L90</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Cyclosporin</v>
      </c>
      <c r="C6" s="219"/>
      <c r="D6" s="219"/>
      <c r="E6" s="75"/>
      <c r="F6" s="47" t="s">
        <v>293</v>
      </c>
      <c r="G6" s="74" t="str">
        <f>IF(Q2=0,"n/a",Q2)</f>
        <v>n/a</v>
      </c>
      <c r="H6" s="34"/>
      <c r="I6" s="34"/>
      <c r="J6" s="48"/>
      <c r="K6" s="34"/>
      <c r="L6" s="34"/>
      <c r="M6" s="34"/>
      <c r="N6" s="34"/>
      <c r="O6" s="34"/>
    </row>
    <row r="7" spans="1:27" ht="18.75" x14ac:dyDescent="0.3">
      <c r="A7" s="46" t="s">
        <v>292</v>
      </c>
      <c r="B7" s="197" t="str">
        <f>S2</f>
        <v>Immunosuppressive</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Lupus, myasthenia gravis, anti-rejection</v>
      </c>
      <c r="F12" s="217"/>
      <c r="G12" s="217"/>
      <c r="H12" s="217"/>
      <c r="I12" s="217"/>
      <c r="J12" s="50"/>
      <c r="K12" s="49"/>
      <c r="L12" s="49"/>
      <c r="M12" s="49"/>
      <c r="N12" s="49"/>
      <c r="O12" s="35"/>
    </row>
    <row r="13" spans="1:27" ht="18.75" x14ac:dyDescent="0.3">
      <c r="A13" s="51"/>
      <c r="B13" s="49"/>
      <c r="C13" s="49" t="s">
        <v>296</v>
      </c>
      <c r="D13" s="49"/>
      <c r="E13" s="205" t="str">
        <f>U2</f>
        <v>BUN, Cr, LFTs</v>
      </c>
      <c r="F13" s="205"/>
      <c r="G13" s="205"/>
      <c r="H13" s="205"/>
      <c r="I13" s="194"/>
      <c r="J13" s="50"/>
      <c r="K13" s="49"/>
      <c r="L13" s="49"/>
      <c r="M13" s="49"/>
      <c r="N13" s="49"/>
      <c r="O13" s="35"/>
    </row>
    <row r="14" spans="1:27" ht="108.75" customHeight="1" x14ac:dyDescent="0.3">
      <c r="A14" s="51"/>
      <c r="B14" s="49"/>
      <c r="C14" s="49" t="s">
        <v>309</v>
      </c>
      <c r="D14" s="49"/>
      <c r="E14" s="216" t="str">
        <f>V2</f>
        <v>Anaphylactic reaction, VS, hepatotoxic, nephrotoxic</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A1:AA40"/>
  <sheetViews>
    <sheetView workbookViewId="0">
      <selection activeCell="A32" sqref="A3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Meds'!A91</f>
        <v>1</v>
      </c>
      <c r="R2" t="str">
        <f>'Protected - Detail re Meds'!B91</f>
        <v>Dobutamine</v>
      </c>
      <c r="S2" t="str">
        <f>'Protected - Detail re Meds'!C91</f>
        <v>Inotropic</v>
      </c>
      <c r="T2" t="str">
        <f>'Protected - Detail re Meds'!D91</f>
        <v>Advanced heart disease - palliation, organ transplant waiting list</v>
      </c>
      <c r="U2" t="str">
        <f>'Protected - Detail re Meds'!E91</f>
        <v>CMP</v>
      </c>
      <c r="V2" t="str">
        <f>'Protected - Detail re Meds'!F91</f>
        <v>VS, Urine flows, Pulmonary changes, ↑ BP or HR, Arrythmias, 2 pumps, obtain parameters for VS, Advance Directives/ Responsible caregiver required</v>
      </c>
      <c r="W2" t="str">
        <f>'Protected - Detail re Meds'!G91</f>
        <v>X</v>
      </c>
      <c r="X2" t="str">
        <f>'Protected - Detail re Meds'!H91</f>
        <v>X</v>
      </c>
      <c r="Y2">
        <f>'Protected - Detail re Meds'!I91</f>
        <v>0</v>
      </c>
      <c r="Z2">
        <f>'Protected - Detail re Meds'!J91</f>
        <v>0</v>
      </c>
      <c r="AA2" t="str">
        <f>'Protected - Detail re Meds'!L91</f>
        <v>Med Inotropic</v>
      </c>
    </row>
    <row r="3" spans="1:27" ht="21" x14ac:dyDescent="0.35">
      <c r="A3" s="113" t="s">
        <v>432</v>
      </c>
      <c r="B3" s="77"/>
      <c r="C3" s="77"/>
      <c r="D3" s="77"/>
      <c r="E3" s="77"/>
      <c r="F3" s="77"/>
      <c r="G3" s="77"/>
      <c r="H3" s="77"/>
      <c r="I3" s="77"/>
      <c r="J3" s="78"/>
      <c r="K3" s="77"/>
      <c r="L3" s="77"/>
      <c r="M3" s="77"/>
      <c r="N3" s="77"/>
      <c r="O3" s="37"/>
    </row>
    <row r="4" spans="1:27" ht="21" x14ac:dyDescent="0.35">
      <c r="A4" s="114" t="s">
        <v>439</v>
      </c>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Dobutamine</v>
      </c>
      <c r="C6" s="219"/>
      <c r="D6" s="219"/>
      <c r="E6" s="75"/>
      <c r="F6" s="47" t="s">
        <v>293</v>
      </c>
      <c r="G6" s="74">
        <f>IF(Q2=0,"n/a",Q2)</f>
        <v>1</v>
      </c>
      <c r="H6" s="34"/>
      <c r="I6" s="34"/>
      <c r="J6" s="48"/>
      <c r="K6" s="34"/>
      <c r="L6" s="34"/>
      <c r="M6" s="34"/>
      <c r="N6" s="34"/>
      <c r="O6" s="34"/>
    </row>
    <row r="7" spans="1:27" ht="18.75" x14ac:dyDescent="0.3">
      <c r="A7" s="46" t="s">
        <v>292</v>
      </c>
      <c r="B7" s="197" t="str">
        <f>S2</f>
        <v>Inotropic</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113"/>
      <c r="C9" s="39"/>
      <c r="D9" s="65"/>
      <c r="E9" s="65"/>
      <c r="F9" s="65"/>
      <c r="G9" s="49"/>
      <c r="H9" s="49"/>
      <c r="I9" s="49"/>
      <c r="J9" s="50"/>
      <c r="K9" s="49"/>
      <c r="L9" s="49"/>
      <c r="M9" s="49"/>
      <c r="N9" s="49"/>
      <c r="O9" s="35"/>
    </row>
    <row r="10" spans="1:27" ht="18.75" x14ac:dyDescent="0.3">
      <c r="A10" s="51"/>
      <c r="B10" s="114"/>
      <c r="C10" s="63"/>
      <c r="D10" s="65"/>
      <c r="E10" s="65"/>
      <c r="F10" s="65"/>
      <c r="G10" s="49"/>
      <c r="H10" s="49"/>
      <c r="I10" s="49"/>
      <c r="J10" s="50"/>
      <c r="K10" s="49"/>
      <c r="L10" s="49"/>
      <c r="M10" s="49"/>
      <c r="N10" s="49"/>
      <c r="O10" s="35"/>
    </row>
    <row r="11" spans="1:27" ht="18.75" x14ac:dyDescent="0.3">
      <c r="A11" s="51"/>
      <c r="B11" s="114"/>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Advanced heart disease - palliation, organ transplant waiting list</v>
      </c>
      <c r="F12" s="217"/>
      <c r="G12" s="217"/>
      <c r="H12" s="217"/>
      <c r="I12" s="217"/>
      <c r="J12" s="50"/>
      <c r="K12" s="49"/>
      <c r="L12" s="49"/>
      <c r="M12" s="49"/>
      <c r="N12" s="49"/>
      <c r="O12" s="35"/>
    </row>
    <row r="13" spans="1:27" ht="18.75" x14ac:dyDescent="0.3">
      <c r="A13" s="51"/>
      <c r="B13" s="49"/>
      <c r="C13" s="49" t="s">
        <v>296</v>
      </c>
      <c r="D13" s="49"/>
      <c r="E13" s="205" t="str">
        <f>U2</f>
        <v>CMP</v>
      </c>
      <c r="F13" s="205"/>
      <c r="G13" s="205"/>
      <c r="H13" s="205"/>
      <c r="I13" s="194"/>
      <c r="J13" s="50"/>
      <c r="K13" s="49"/>
      <c r="L13" s="49"/>
      <c r="M13" s="49"/>
      <c r="N13" s="49"/>
      <c r="O13" s="35"/>
    </row>
    <row r="14" spans="1:27" ht="108.75" customHeight="1" x14ac:dyDescent="0.3">
      <c r="A14" s="51"/>
      <c r="B14" s="49"/>
      <c r="C14" s="49" t="s">
        <v>309</v>
      </c>
      <c r="D14" s="49"/>
      <c r="E14" s="216" t="str">
        <f>V2</f>
        <v>VS, Urine flows, Pulmonary changes, ↑ BP or HR, Arrythmias, 2 pumps, obtain parameters for VS, Advance Directives/ Responsible caregiver required</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Med Inotropic</v>
      </c>
      <c r="F23" s="205"/>
      <c r="G23" s="205"/>
      <c r="H23" s="205"/>
      <c r="I23" s="49"/>
      <c r="J23" s="50"/>
      <c r="K23" s="49"/>
      <c r="L23" s="49"/>
      <c r="M23" s="49"/>
      <c r="N23" s="49"/>
      <c r="O23" s="35"/>
    </row>
    <row r="24" spans="1:15" ht="18.75" x14ac:dyDescent="0.3">
      <c r="A24" s="51"/>
      <c r="B24" s="49"/>
      <c r="C24" s="49"/>
      <c r="D24" s="49"/>
      <c r="E24" s="47"/>
      <c r="F24" s="47"/>
      <c r="G24" s="47"/>
      <c r="H24" s="47"/>
      <c r="I24" s="49"/>
      <c r="J24" s="50"/>
      <c r="K24" s="49"/>
      <c r="L24" s="49"/>
      <c r="M24" s="49"/>
      <c r="N24" s="49"/>
      <c r="O24" s="35"/>
    </row>
    <row r="25" spans="1:15" ht="18.75" x14ac:dyDescent="0.3">
      <c r="A25" s="89" t="s">
        <v>409</v>
      </c>
      <c r="B25" s="49"/>
      <c r="C25" s="49"/>
      <c r="D25" s="49"/>
      <c r="E25" s="49"/>
      <c r="F25" s="75"/>
      <c r="G25" s="75"/>
      <c r="H25" s="75"/>
      <c r="I25" s="49"/>
      <c r="J25" s="50"/>
      <c r="K25" s="49"/>
      <c r="L25" s="49"/>
      <c r="M25" s="49"/>
      <c r="N25" s="49"/>
      <c r="O25" s="35"/>
    </row>
    <row r="26" spans="1:15" ht="18.75" x14ac:dyDescent="0.3">
      <c r="A26" s="89"/>
      <c r="B26" s="49"/>
      <c r="C26" s="49"/>
      <c r="D26" s="49"/>
      <c r="E26" s="49"/>
      <c r="F26" s="80"/>
      <c r="G26" s="80"/>
      <c r="H26" s="80"/>
      <c r="I26" s="49"/>
      <c r="J26" s="50"/>
      <c r="K26" s="49"/>
      <c r="L26" s="49"/>
      <c r="M26" s="49"/>
      <c r="N26" s="49"/>
      <c r="O26" s="35"/>
    </row>
    <row r="27" spans="1:15" ht="18.75" x14ac:dyDescent="0.3">
      <c r="A27" s="52" t="s">
        <v>310</v>
      </c>
      <c r="B27" s="40" t="s">
        <v>314</v>
      </c>
      <c r="C27" s="40"/>
      <c r="D27" s="40"/>
      <c r="E27" s="40"/>
      <c r="F27" s="40"/>
      <c r="G27" s="60"/>
      <c r="H27" s="60"/>
      <c r="I27" s="53"/>
      <c r="J27" s="54"/>
      <c r="K27" s="49"/>
      <c r="L27" s="49"/>
      <c r="M27" s="49"/>
      <c r="N27" s="49"/>
      <c r="O27" s="35"/>
    </row>
    <row r="28" spans="1:15" ht="18.75" x14ac:dyDescent="0.3">
      <c r="A28" s="52"/>
      <c r="B28" s="40" t="s">
        <v>315</v>
      </c>
      <c r="C28" s="40"/>
      <c r="D28" s="40"/>
      <c r="E28" s="40"/>
      <c r="F28" s="40"/>
      <c r="G28" s="60"/>
      <c r="H28" s="60"/>
      <c r="I28" s="53"/>
      <c r="J28" s="54"/>
      <c r="K28" s="49"/>
      <c r="L28" s="49"/>
      <c r="M28" s="49"/>
      <c r="N28" s="49"/>
      <c r="O28" s="35"/>
    </row>
    <row r="29" spans="1:15" ht="18.75" x14ac:dyDescent="0.3">
      <c r="A29" s="52"/>
      <c r="B29" s="40" t="s">
        <v>185</v>
      </c>
      <c r="C29" s="40"/>
      <c r="D29" s="40"/>
      <c r="E29" s="40"/>
      <c r="F29" s="40"/>
      <c r="G29" s="53"/>
      <c r="H29" s="53"/>
      <c r="I29" s="53"/>
      <c r="J29" s="54"/>
      <c r="K29" s="49"/>
      <c r="L29" s="49"/>
      <c r="M29" s="49"/>
      <c r="N29" s="49"/>
      <c r="O29" s="35"/>
    </row>
    <row r="30" spans="1:15" ht="18.75" x14ac:dyDescent="0.3">
      <c r="A30" s="52"/>
      <c r="B30" s="40"/>
      <c r="C30" s="40"/>
      <c r="D30" s="40"/>
      <c r="E30" s="40"/>
      <c r="F30" s="40"/>
      <c r="G30" s="53"/>
      <c r="H30" s="53"/>
      <c r="I30" s="53"/>
      <c r="J30" s="54"/>
      <c r="K30" s="49"/>
      <c r="L30" s="49"/>
      <c r="M30" s="49"/>
      <c r="N30" s="49"/>
      <c r="O30" s="35"/>
    </row>
    <row r="31" spans="1:15" x14ac:dyDescent="0.25">
      <c r="A31" s="52"/>
      <c r="B31" s="53"/>
      <c r="C31" s="53"/>
      <c r="D31" s="53"/>
      <c r="E31" s="53"/>
      <c r="F31" s="53"/>
      <c r="G31" s="53"/>
      <c r="H31" s="53"/>
      <c r="I31" s="53"/>
      <c r="J31" s="54"/>
      <c r="K31" s="53"/>
      <c r="L31" s="53"/>
      <c r="M31" s="53"/>
      <c r="N31" s="53"/>
      <c r="O31" s="40"/>
    </row>
    <row r="32" spans="1:15" x14ac:dyDescent="0.25">
      <c r="A32" s="52" t="s">
        <v>300</v>
      </c>
      <c r="B32" s="55" t="s">
        <v>306</v>
      </c>
      <c r="C32" s="53" t="s">
        <v>304</v>
      </c>
      <c r="D32" s="31"/>
      <c r="E32" s="31"/>
      <c r="F32" s="31"/>
      <c r="G32" s="31"/>
      <c r="H32" s="31"/>
      <c r="I32" s="53"/>
      <c r="J32" s="54"/>
      <c r="K32" s="53"/>
      <c r="L32" s="53"/>
      <c r="M32" s="53"/>
      <c r="N32" s="53"/>
      <c r="O32" s="40"/>
    </row>
    <row r="33" spans="1:15" x14ac:dyDescent="0.25">
      <c r="A33" s="52"/>
      <c r="B33" s="55" t="s">
        <v>301</v>
      </c>
      <c r="C33" s="53" t="s">
        <v>303</v>
      </c>
      <c r="D33" s="53"/>
      <c r="E33" s="53"/>
      <c r="F33" s="53"/>
      <c r="G33" s="53"/>
      <c r="H33" s="53"/>
      <c r="I33" s="53"/>
      <c r="J33" s="54"/>
      <c r="K33" s="53"/>
      <c r="L33" s="53"/>
      <c r="M33" s="53"/>
      <c r="N33" s="53"/>
      <c r="O33" s="40"/>
    </row>
    <row r="34" spans="1:15" ht="14.45" customHeight="1" x14ac:dyDescent="0.3">
      <c r="A34" s="51"/>
      <c r="B34" s="55" t="s">
        <v>302</v>
      </c>
      <c r="C34" s="53" t="s">
        <v>305</v>
      </c>
      <c r="D34" s="53"/>
      <c r="E34" s="53"/>
      <c r="F34" s="53"/>
      <c r="G34" s="53"/>
      <c r="H34" s="53"/>
      <c r="I34" s="49"/>
      <c r="J34" s="50"/>
      <c r="K34" s="49"/>
      <c r="L34" s="49"/>
      <c r="M34" s="49"/>
      <c r="N34" s="49"/>
      <c r="O34" s="35"/>
    </row>
    <row r="35" spans="1:15" ht="18.75" x14ac:dyDescent="0.3">
      <c r="A35" s="51"/>
      <c r="B35" s="49"/>
      <c r="C35" s="49"/>
      <c r="D35" s="49"/>
      <c r="E35" s="49"/>
      <c r="F35" s="49"/>
      <c r="G35" s="49"/>
      <c r="H35" s="49"/>
      <c r="I35" s="49"/>
      <c r="J35" s="50"/>
      <c r="K35" s="49"/>
      <c r="L35" s="49"/>
      <c r="M35" s="49"/>
      <c r="N35" s="49"/>
      <c r="O35" s="35"/>
    </row>
    <row r="36" spans="1:15" ht="19.5" thickBot="1" x14ac:dyDescent="0.35">
      <c r="A36" s="56"/>
      <c r="B36" s="57"/>
      <c r="C36" s="57"/>
      <c r="D36" s="57"/>
      <c r="E36" s="57"/>
      <c r="F36" s="57"/>
      <c r="G36" s="57"/>
      <c r="H36" s="57"/>
      <c r="I36" s="57"/>
      <c r="J36" s="58"/>
      <c r="K36" s="49"/>
      <c r="L36" s="49"/>
      <c r="M36" s="49"/>
      <c r="N36" s="49"/>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row r="39" spans="1:15" ht="18.75" x14ac:dyDescent="0.3">
      <c r="A39" s="35"/>
      <c r="B39" s="35"/>
      <c r="C39" s="35"/>
      <c r="D39" s="35"/>
      <c r="E39" s="35"/>
      <c r="F39" s="35"/>
      <c r="G39" s="35"/>
      <c r="H39" s="35"/>
      <c r="I39" s="35"/>
      <c r="J39" s="35"/>
      <c r="K39" s="35"/>
      <c r="L39" s="35"/>
      <c r="M39" s="35"/>
      <c r="N39" s="35"/>
      <c r="O39" s="35"/>
    </row>
    <row r="40" spans="1:15" ht="18.75" x14ac:dyDescent="0.3">
      <c r="A40" s="35"/>
      <c r="B40" s="35"/>
      <c r="C40" s="35"/>
      <c r="D40" s="35"/>
      <c r="E40" s="35"/>
      <c r="F40" s="35"/>
      <c r="G40" s="35"/>
      <c r="H40" s="35"/>
      <c r="I40" s="35"/>
      <c r="J40" s="35"/>
      <c r="K40" s="35"/>
      <c r="L40" s="35"/>
      <c r="M40" s="35"/>
      <c r="N40" s="35"/>
      <c r="O40"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2"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A1:AA38"/>
  <sheetViews>
    <sheetView workbookViewId="0">
      <selection activeCell="L14" sqref="L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Meds'!A92</f>
        <v>0</v>
      </c>
      <c r="R2" t="str">
        <f>'Protected - Detail re Meds'!B92</f>
        <v>Ethanol Lock</v>
      </c>
      <c r="S2" t="str">
        <f>'Protected - Detail re Meds'!C92</f>
        <v>Anti-infectives</v>
      </c>
      <c r="T2" t="str">
        <f>'Protected - Detail re Meds'!D92</f>
        <v>Prevent infection in Central Line</v>
      </c>
      <c r="U2">
        <f>'Protected - Detail re Meds'!E92</f>
        <v>0</v>
      </c>
      <c r="V2" t="str">
        <f>'Protected - Detail re Meds'!F92</f>
        <v>Not compatible ċ heparin-use saline first, Remove used Ethanol prior to saline flush, If accidentally infused-headache, dizziness, nausea</v>
      </c>
      <c r="W2">
        <f>'Protected - Detail re Meds'!G92</f>
        <v>0</v>
      </c>
      <c r="X2" t="str">
        <f>'Protected - Detail re Meds'!H92</f>
        <v>X</v>
      </c>
      <c r="Y2">
        <f>'Protected - Detail re Meds'!I92</f>
        <v>0</v>
      </c>
      <c r="Z2">
        <f>'Protected - Detail re Meds'!J92</f>
        <v>0</v>
      </c>
      <c r="AA2" t="str">
        <f>'Protected - Detail re Meds'!L92</f>
        <v>Ethanol Lock of Central Line</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Ethanol Lock</v>
      </c>
      <c r="C6" s="219"/>
      <c r="D6" s="219"/>
      <c r="E6" s="75"/>
      <c r="F6" s="47" t="s">
        <v>293</v>
      </c>
      <c r="G6" s="74" t="str">
        <f>IF(Q2=0,"n/a",Q2)</f>
        <v>n/a</v>
      </c>
      <c r="H6" s="34"/>
      <c r="I6" s="34"/>
      <c r="J6" s="48"/>
      <c r="K6" s="34"/>
      <c r="L6" s="34"/>
      <c r="M6" s="34"/>
      <c r="N6" s="34"/>
      <c r="O6" s="34"/>
    </row>
    <row r="7" spans="1:27" ht="18.75" x14ac:dyDescent="0.3">
      <c r="A7" s="46" t="s">
        <v>292</v>
      </c>
      <c r="B7" s="197" t="str">
        <f>S2</f>
        <v>Anti-infectives</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Prevent infection in Central Line</v>
      </c>
      <c r="F12" s="217"/>
      <c r="G12" s="217"/>
      <c r="H12" s="217"/>
      <c r="I12" s="217"/>
      <c r="J12" s="50"/>
      <c r="K12" s="49"/>
      <c r="L12" s="49"/>
      <c r="M12" s="49"/>
      <c r="N12" s="49"/>
      <c r="O12" s="35"/>
    </row>
    <row r="13" spans="1:27" ht="18.75" x14ac:dyDescent="0.3">
      <c r="A13" s="51"/>
      <c r="B13" s="49"/>
      <c r="C13" s="49" t="s">
        <v>296</v>
      </c>
      <c r="D13" s="49"/>
      <c r="E13" s="205">
        <f>U2</f>
        <v>0</v>
      </c>
      <c r="F13" s="205"/>
      <c r="G13" s="205"/>
      <c r="H13" s="205"/>
      <c r="I13" s="194"/>
      <c r="J13" s="50"/>
      <c r="K13" s="49"/>
      <c r="L13" s="49"/>
      <c r="M13" s="49"/>
      <c r="N13" s="49"/>
      <c r="O13" s="35"/>
    </row>
    <row r="14" spans="1:27" ht="108.75" customHeight="1" x14ac:dyDescent="0.3">
      <c r="A14" s="51"/>
      <c r="B14" s="49"/>
      <c r="C14" s="49" t="s">
        <v>309</v>
      </c>
      <c r="D14" s="49"/>
      <c r="E14" s="216" t="str">
        <f>V2</f>
        <v>Not compatible ċ heparin-use saline first, Remove used Ethanol prior to saline flush, If accidentally infused-headache, dizziness, nausea</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Y</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Ethanol Lock of Central Line</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pageSetUpPr fitToPage="1"/>
  </sheetPr>
  <dimension ref="A1:AA38"/>
  <sheetViews>
    <sheetView workbookViewId="0">
      <selection activeCell="L14" sqref="L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Meds'!A93</f>
        <v>0</v>
      </c>
      <c r="R2" t="str">
        <f>'Protected - Detail re Meds'!B93</f>
        <v>Anti Hemophilic Factor/Factor VIII</v>
      </c>
      <c r="S2" t="str">
        <f>'Protected - Detail re Meds'!C93</f>
        <v>Coag Factor</v>
      </c>
      <c r="T2" t="str">
        <f>'Protected - Detail re Meds'!D93</f>
        <v>Hemophilia</v>
      </c>
      <c r="U2">
        <f>'Protected - Detail re Meds'!E93</f>
        <v>0</v>
      </c>
      <c r="V2" t="str">
        <f>'Protected - Detail re Meds'!F93</f>
        <v>Increase dose slowly, monitor pulse, Hyersensitivity reaction, Anemia, HIV + Hep B monitoring q 3-4 mos if human</v>
      </c>
      <c r="W2" t="str">
        <f>'Protected - Detail re Meds'!G93</f>
        <v>X</v>
      </c>
      <c r="X2">
        <f>'Protected - Detail re Meds'!H93</f>
        <v>0</v>
      </c>
      <c r="Y2">
        <f>'Protected - Detail re Meds'!I93</f>
        <v>0</v>
      </c>
      <c r="Z2">
        <f>'Protected - Detail re Meds'!J93</f>
        <v>0</v>
      </c>
      <c r="AA2" t="str">
        <f>'Protected - Detail re Meds'!L93</f>
        <v xml:space="preserve">Factor Administration </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Anti Hemophilic Factor/Factor VIII</v>
      </c>
      <c r="C6" s="219"/>
      <c r="D6" s="219"/>
      <c r="E6" s="75"/>
      <c r="F6" s="47" t="s">
        <v>293</v>
      </c>
      <c r="G6" s="74" t="str">
        <f>IF(Q2=0,"n/a",Q2)</f>
        <v>n/a</v>
      </c>
      <c r="H6" s="34"/>
      <c r="I6" s="34"/>
      <c r="J6" s="48"/>
      <c r="K6" s="34"/>
      <c r="L6" s="34"/>
      <c r="M6" s="34"/>
      <c r="N6" s="34"/>
      <c r="O6" s="34"/>
    </row>
    <row r="7" spans="1:27" ht="18.75" x14ac:dyDescent="0.3">
      <c r="A7" s="46" t="s">
        <v>292</v>
      </c>
      <c r="B7" s="197" t="str">
        <f>S2</f>
        <v>Coag Factor</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Hemophilia</v>
      </c>
      <c r="F12" s="217"/>
      <c r="G12" s="217"/>
      <c r="H12" s="217"/>
      <c r="I12" s="217"/>
      <c r="J12" s="50"/>
      <c r="K12" s="49"/>
      <c r="L12" s="49"/>
      <c r="M12" s="49"/>
      <c r="N12" s="49"/>
      <c r="O12" s="35"/>
    </row>
    <row r="13" spans="1:27" ht="18.75" x14ac:dyDescent="0.3">
      <c r="A13" s="51"/>
      <c r="B13" s="49"/>
      <c r="C13" s="49" t="s">
        <v>296</v>
      </c>
      <c r="D13" s="49"/>
      <c r="E13" s="205">
        <f>U2</f>
        <v>0</v>
      </c>
      <c r="F13" s="205"/>
      <c r="G13" s="205"/>
      <c r="H13" s="205"/>
      <c r="I13" s="194"/>
      <c r="J13" s="50"/>
      <c r="K13" s="49"/>
      <c r="L13" s="49"/>
      <c r="M13" s="49"/>
      <c r="N13" s="49"/>
      <c r="O13" s="35"/>
    </row>
    <row r="14" spans="1:27" ht="108.75" customHeight="1" x14ac:dyDescent="0.3">
      <c r="A14" s="51"/>
      <c r="B14" s="49"/>
      <c r="C14" s="49" t="s">
        <v>309</v>
      </c>
      <c r="D14" s="49"/>
      <c r="E14" s="216" t="str">
        <f>V2</f>
        <v>Increase dose slowly, monitor pulse, Hyersensitivity reaction, Anemia, HIV + Hep B monitoring q 3-4 mos if human</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 xml:space="preserve">Factor Administration </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A1:AA38"/>
  <sheetViews>
    <sheetView workbookViewId="0">
      <selection activeCell="L14" sqref="L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Meds'!A94</f>
        <v>0</v>
      </c>
      <c r="R2" t="str">
        <f>'Protected - Detail re Meds'!B94</f>
        <v>Sodium Ferric Gluconate/Ferrlecit</v>
      </c>
      <c r="S2" t="str">
        <f>'Protected - Detail re Meds'!C94</f>
        <v>Iron supplement</v>
      </c>
      <c r="T2" t="str">
        <f>'Protected - Detail re Meds'!D94</f>
        <v>Iron deficiency</v>
      </c>
      <c r="U2" t="str">
        <f>'Protected - Detail re Meds'!E94</f>
        <v>BMP, Ferritin, Iron</v>
      </c>
      <c r="V2" t="str">
        <f>'Protected - Detail re Meds'!F94</f>
        <v>Too rapid infusion= hypotension, Tachycardia, VS, hypersensitivity reaction, abdominal pain</v>
      </c>
      <c r="W2" t="str">
        <f>'Protected - Detail re Meds'!G94</f>
        <v>X</v>
      </c>
      <c r="X2" t="str">
        <f>'Protected - Detail re Meds'!H94</f>
        <v>X</v>
      </c>
      <c r="Y2">
        <f>'Protected - Detail re Meds'!I94</f>
        <v>0</v>
      </c>
      <c r="Z2">
        <f>'Protected - Detail re Meds'!J94</f>
        <v>0</v>
      </c>
      <c r="AA2">
        <f>'Protected - Detail re Meds'!L94</f>
        <v>0</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Sodium Ferric Gluconate/Ferrlecit</v>
      </c>
      <c r="C6" s="219"/>
      <c r="D6" s="219"/>
      <c r="E6" s="75"/>
      <c r="F6" s="47" t="s">
        <v>293</v>
      </c>
      <c r="G6" s="74" t="str">
        <f>IF(Q2=0,"n/a",Q2)</f>
        <v>n/a</v>
      </c>
      <c r="H6" s="34"/>
      <c r="I6" s="34"/>
      <c r="J6" s="48"/>
      <c r="K6" s="34"/>
      <c r="L6" s="34"/>
      <c r="M6" s="34"/>
      <c r="N6" s="34"/>
      <c r="O6" s="34"/>
    </row>
    <row r="7" spans="1:27" ht="18.75" x14ac:dyDescent="0.3">
      <c r="A7" s="46" t="s">
        <v>292</v>
      </c>
      <c r="B7" s="197" t="str">
        <f>S2</f>
        <v>Iron supplement</v>
      </c>
      <c r="C7" s="197"/>
      <c r="D7" s="197"/>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Iron deficiency</v>
      </c>
      <c r="F12" s="217"/>
      <c r="G12" s="217"/>
      <c r="H12" s="217"/>
      <c r="I12" s="217"/>
      <c r="J12" s="50"/>
      <c r="K12" s="49"/>
      <c r="L12" s="49"/>
      <c r="M12" s="49"/>
      <c r="N12" s="49"/>
      <c r="O12" s="35"/>
    </row>
    <row r="13" spans="1:27" ht="18.75" x14ac:dyDescent="0.3">
      <c r="A13" s="51"/>
      <c r="B13" s="49"/>
      <c r="C13" s="49" t="s">
        <v>296</v>
      </c>
      <c r="D13" s="49"/>
      <c r="E13" s="205" t="str">
        <f>U2</f>
        <v>BMP, Ferritin, Iron</v>
      </c>
      <c r="F13" s="205"/>
      <c r="G13" s="205"/>
      <c r="H13" s="205"/>
      <c r="I13" s="194"/>
      <c r="J13" s="50"/>
      <c r="K13" s="49"/>
      <c r="L13" s="49"/>
      <c r="M13" s="49"/>
      <c r="N13" s="49"/>
      <c r="O13" s="35"/>
    </row>
    <row r="14" spans="1:27" ht="108.75" customHeight="1" x14ac:dyDescent="0.3">
      <c r="A14" s="51"/>
      <c r="B14" s="49"/>
      <c r="C14" s="49" t="s">
        <v>309</v>
      </c>
      <c r="D14" s="49"/>
      <c r="E14" s="216" t="str">
        <f>V2</f>
        <v>Too rapid infusion= hypotension, Tachycardia, VS, hypersensitivity reaction, abdominal pain</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n/a</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A1:AA38"/>
  <sheetViews>
    <sheetView workbookViewId="0">
      <selection activeCell="L14" sqref="L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Meds'!A95</f>
        <v>0</v>
      </c>
      <c r="R2" t="str">
        <f>'Protected - Detail re Meds'!B95</f>
        <v>Filgrastim/G-CSF, Neupogen, Neulasta</v>
      </c>
      <c r="S2" t="str">
        <f>'Protected - Detail re Meds'!C95</f>
        <v>Antineutropenic Colony Stimulating Factor</v>
      </c>
      <c r="T2" t="str">
        <f>'Protected - Detail re Meds'!D95</f>
        <v>Febrile Neutropenia</v>
      </c>
      <c r="U2" t="str">
        <f>'Protected - Detail re Meds'!E95</f>
        <v>CBC ċ diff. + Plts</v>
      </c>
      <c r="V2" t="str">
        <f>'Protected - Detail re Meds'!F95</f>
        <v xml:space="preserve">Do Not give within 24° of Chemo. Hypersensitivity reaction, Bone pain. Upper abdominal or shoulder tip pain may indicate enlarged spleen or splenic rupture. </v>
      </c>
      <c r="W2" t="str">
        <f>'Protected - Detail re Meds'!G95</f>
        <v>X</v>
      </c>
      <c r="X2">
        <f>'Protected - Detail re Meds'!H95</f>
        <v>0</v>
      </c>
      <c r="Y2">
        <f>'Protected - Detail re Meds'!I95</f>
        <v>0</v>
      </c>
      <c r="Z2">
        <f>'Protected - Detail re Meds'!J95</f>
        <v>0</v>
      </c>
      <c r="AA2" t="str">
        <f>'Protected - Detail re Meds'!L95</f>
        <v>Filgrastim, Administration of</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Filgrastim/G-CSF, Neupogen, Neulasta</v>
      </c>
      <c r="C6" s="219"/>
      <c r="D6" s="219"/>
      <c r="E6" s="75"/>
      <c r="F6" s="47" t="s">
        <v>293</v>
      </c>
      <c r="G6" s="74" t="str">
        <f>IF(Q2=0,"n/a",Q2)</f>
        <v>n/a</v>
      </c>
      <c r="H6" s="34"/>
      <c r="I6" s="34"/>
      <c r="J6" s="48"/>
      <c r="K6" s="34"/>
      <c r="L6" s="34"/>
      <c r="M6" s="34"/>
      <c r="N6" s="34"/>
      <c r="O6" s="34"/>
    </row>
    <row r="7" spans="1:27" ht="36.75" customHeight="1" x14ac:dyDescent="0.3">
      <c r="A7" s="46" t="s">
        <v>292</v>
      </c>
      <c r="B7" s="226" t="str">
        <f>S2</f>
        <v>Antineutropenic Colony Stimulating Factor</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Febrile Neutropenia</v>
      </c>
      <c r="F12" s="217"/>
      <c r="G12" s="217"/>
      <c r="H12" s="217"/>
      <c r="I12" s="217"/>
      <c r="J12" s="50"/>
      <c r="K12" s="49"/>
      <c r="L12" s="49"/>
      <c r="M12" s="49"/>
      <c r="N12" s="49"/>
      <c r="O12" s="35"/>
    </row>
    <row r="13" spans="1:27" ht="18.75" x14ac:dyDescent="0.3">
      <c r="A13" s="51"/>
      <c r="B13" s="49"/>
      <c r="C13" s="49" t="s">
        <v>296</v>
      </c>
      <c r="D13" s="49"/>
      <c r="E13" s="205" t="str">
        <f>U2</f>
        <v>CBC ċ diff. + Plts</v>
      </c>
      <c r="F13" s="205"/>
      <c r="G13" s="205"/>
      <c r="H13" s="205"/>
      <c r="I13" s="194"/>
      <c r="J13" s="50"/>
      <c r="K13" s="49"/>
      <c r="L13" s="49"/>
      <c r="M13" s="49"/>
      <c r="N13" s="49"/>
      <c r="O13" s="35"/>
    </row>
    <row r="14" spans="1:27" ht="108.75" customHeight="1" x14ac:dyDescent="0.3">
      <c r="A14" s="51"/>
      <c r="B14" s="49"/>
      <c r="C14" s="49" t="s">
        <v>309</v>
      </c>
      <c r="D14" s="49"/>
      <c r="E14" s="216" t="str">
        <f>V2</f>
        <v xml:space="preserve">Do Not give within 24° of Chemo. Hypersensitivity reaction, Bone pain. Upper abdominal or shoulder tip pain may indicate enlarged spleen or splenic rupture. </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N</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Filgrastim, Administration of</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A1:AA38"/>
  <sheetViews>
    <sheetView workbookViewId="0">
      <selection activeCell="K14" sqref="K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98" t="s">
        <v>290</v>
      </c>
      <c r="B1" s="199"/>
      <c r="C1" s="199"/>
      <c r="D1" s="199"/>
      <c r="E1" s="199"/>
      <c r="F1" s="199"/>
      <c r="G1" s="199"/>
      <c r="H1" s="199"/>
      <c r="I1" s="199"/>
      <c r="J1" s="200"/>
      <c r="K1" s="77"/>
      <c r="L1" s="77"/>
      <c r="M1" s="77"/>
      <c r="N1" s="77"/>
      <c r="O1" s="37"/>
      <c r="Q1" s="10" t="s">
        <v>1</v>
      </c>
      <c r="R1" s="11" t="s">
        <v>50</v>
      </c>
      <c r="S1" s="11" t="s">
        <v>0</v>
      </c>
      <c r="T1" s="11" t="s">
        <v>33</v>
      </c>
      <c r="U1" s="11" t="s">
        <v>70</v>
      </c>
      <c r="V1" s="11" t="s">
        <v>32</v>
      </c>
      <c r="W1" s="12" t="s">
        <v>2</v>
      </c>
      <c r="X1" s="12" t="s">
        <v>46</v>
      </c>
      <c r="Y1" s="12" t="s">
        <v>392</v>
      </c>
      <c r="Z1" s="14" t="s">
        <v>71</v>
      </c>
      <c r="AA1" s="10" t="s">
        <v>69</v>
      </c>
    </row>
    <row r="2" spans="1:27" ht="21" x14ac:dyDescent="0.35">
      <c r="A2" s="201" t="s">
        <v>291</v>
      </c>
      <c r="B2" s="202"/>
      <c r="C2" s="202"/>
      <c r="D2" s="202"/>
      <c r="E2" s="202"/>
      <c r="F2" s="202"/>
      <c r="G2" s="202"/>
      <c r="H2" s="202"/>
      <c r="I2" s="202"/>
      <c r="J2" s="203"/>
      <c r="K2" s="77"/>
      <c r="L2" s="77"/>
      <c r="M2" s="77"/>
      <c r="N2" s="77"/>
      <c r="O2" s="37"/>
      <c r="Q2">
        <f>'Protected - Detail re Meds'!A96</f>
        <v>0</v>
      </c>
      <c r="R2" t="str">
        <f>'Protected - Detail re Meds'!B96</f>
        <v>Hizentra (SCIG)</v>
      </c>
      <c r="S2" t="str">
        <f>'Protected - Detail re Meds'!C96</f>
        <v>Immunoglobulin</v>
      </c>
      <c r="T2" t="str">
        <f>'Protected - Detail re Meds'!D96</f>
        <v xml:space="preserve">Primary Humoral Immunodeficiency Disease </v>
      </c>
      <c r="U2" t="str">
        <f>'Protected - Detail re Meds'!E96</f>
        <v>Serum IgG trough, BUN, Cr</v>
      </c>
      <c r="V2" t="str">
        <f>'Protected - Detail re Meds'!F96</f>
        <v>Hypersensitivity reaction, Renal failure, Thrombotic event, transmissible Infective agents, DO NOT use on pt with IgA deficiency, Site reactions. Use ambulatory pump.</v>
      </c>
      <c r="W2" t="str">
        <f>'Protected - Detail re Meds'!G96</f>
        <v>X</v>
      </c>
      <c r="X2" t="str">
        <f>'Protected - Detail re Meds'!H96</f>
        <v>SC</v>
      </c>
      <c r="Y2">
        <f>'Protected - Detail re Meds'!I96</f>
        <v>0</v>
      </c>
      <c r="Z2">
        <f>'Protected - Detail re Meds'!J96</f>
        <v>0</v>
      </c>
      <c r="AA2" t="str">
        <f>'Protected - Detail re Meds'!L96</f>
        <v>Immune Globulin</v>
      </c>
    </row>
    <row r="3" spans="1:27" ht="21" x14ac:dyDescent="0.35">
      <c r="A3" s="76"/>
      <c r="B3" s="77"/>
      <c r="C3" s="77"/>
      <c r="D3" s="77"/>
      <c r="E3" s="77"/>
      <c r="F3" s="77"/>
      <c r="G3" s="77"/>
      <c r="H3" s="77"/>
      <c r="I3" s="77"/>
      <c r="J3" s="78"/>
      <c r="K3" s="77"/>
      <c r="L3" s="77"/>
      <c r="M3" s="77"/>
      <c r="N3" s="77"/>
      <c r="O3" s="37"/>
    </row>
    <row r="4" spans="1:27" ht="21" x14ac:dyDescent="0.35">
      <c r="A4" s="76"/>
      <c r="B4" s="77"/>
      <c r="C4" s="77"/>
      <c r="D4" s="77"/>
      <c r="E4" s="77"/>
      <c r="F4" s="77"/>
      <c r="G4" s="77"/>
      <c r="H4" s="77"/>
      <c r="I4" s="77"/>
      <c r="J4" s="78"/>
      <c r="K4" s="77"/>
      <c r="L4" s="77"/>
      <c r="M4" s="77"/>
      <c r="N4" s="77"/>
      <c r="O4" s="37"/>
    </row>
    <row r="5" spans="1:27" ht="18.75" x14ac:dyDescent="0.3">
      <c r="A5" s="44"/>
      <c r="B5" s="75"/>
      <c r="C5" s="75"/>
      <c r="D5" s="75"/>
      <c r="E5" s="75"/>
      <c r="F5" s="75"/>
      <c r="G5" s="75"/>
      <c r="H5" s="75"/>
      <c r="I5" s="75"/>
      <c r="J5" s="45"/>
      <c r="K5" s="75"/>
      <c r="L5" s="75"/>
      <c r="M5" s="75"/>
      <c r="N5" s="75"/>
      <c r="O5" s="32"/>
    </row>
    <row r="6" spans="1:27" ht="37.5" customHeight="1" x14ac:dyDescent="0.3">
      <c r="A6" s="46" t="s">
        <v>294</v>
      </c>
      <c r="B6" s="219" t="str">
        <f>R2</f>
        <v>Hizentra (SCIG)</v>
      </c>
      <c r="C6" s="219"/>
      <c r="D6" s="219"/>
      <c r="E6" s="75"/>
      <c r="F6" s="47" t="s">
        <v>293</v>
      </c>
      <c r="G6" s="74" t="str">
        <f>IF(Q2=0,"n/a",Q2)</f>
        <v>n/a</v>
      </c>
      <c r="H6" s="34"/>
      <c r="I6" s="34"/>
      <c r="J6" s="48"/>
      <c r="K6" s="34"/>
      <c r="L6" s="34"/>
      <c r="M6" s="34"/>
      <c r="N6" s="34"/>
      <c r="O6" s="34"/>
    </row>
    <row r="7" spans="1:27" ht="36.75" customHeight="1" x14ac:dyDescent="0.3">
      <c r="A7" s="46" t="s">
        <v>292</v>
      </c>
      <c r="B7" s="226" t="str">
        <f>S2</f>
        <v>Immunoglobulin</v>
      </c>
      <c r="C7" s="226"/>
      <c r="D7" s="226"/>
      <c r="E7" s="49"/>
      <c r="F7" s="49"/>
      <c r="G7" s="49"/>
      <c r="H7" s="49"/>
      <c r="I7" s="49"/>
      <c r="J7" s="50"/>
      <c r="K7" s="49"/>
      <c r="L7" s="49"/>
      <c r="M7" s="49"/>
      <c r="N7" s="49"/>
      <c r="O7" s="35"/>
    </row>
    <row r="8" spans="1:27" ht="18.75" x14ac:dyDescent="0.3">
      <c r="A8" s="46"/>
      <c r="B8" s="61"/>
      <c r="C8" s="39"/>
      <c r="D8" s="64"/>
      <c r="E8" s="65"/>
      <c r="F8" s="65"/>
      <c r="G8" s="49"/>
      <c r="H8" s="49"/>
      <c r="I8" s="49"/>
      <c r="J8" s="50"/>
      <c r="K8" s="49"/>
      <c r="L8" s="49"/>
      <c r="M8" s="49"/>
      <c r="N8" s="49"/>
      <c r="O8" s="35"/>
    </row>
    <row r="9" spans="1:27" ht="18.75" x14ac:dyDescent="0.3">
      <c r="A9" s="51"/>
      <c r="B9" s="62"/>
      <c r="C9" s="39"/>
      <c r="D9" s="65"/>
      <c r="E9" s="65"/>
      <c r="F9" s="65"/>
      <c r="G9" s="49"/>
      <c r="H9" s="49"/>
      <c r="I9" s="49"/>
      <c r="J9" s="50"/>
      <c r="K9" s="49"/>
      <c r="L9" s="49"/>
      <c r="M9" s="49"/>
      <c r="N9" s="49"/>
      <c r="O9" s="35"/>
    </row>
    <row r="10" spans="1:27" ht="18.75" x14ac:dyDescent="0.3">
      <c r="A10" s="51"/>
      <c r="B10" s="65"/>
      <c r="C10" s="63"/>
      <c r="D10" s="65"/>
      <c r="E10" s="65"/>
      <c r="F10" s="65"/>
      <c r="G10" s="49"/>
      <c r="H10" s="49"/>
      <c r="I10" s="49"/>
      <c r="J10" s="50"/>
      <c r="K10" s="49"/>
      <c r="L10" s="49"/>
      <c r="M10" s="49"/>
      <c r="N10" s="49"/>
      <c r="O10" s="35"/>
    </row>
    <row r="11" spans="1:27" ht="18.75" x14ac:dyDescent="0.3">
      <c r="A11" s="51"/>
      <c r="B11" s="65"/>
      <c r="C11" s="63"/>
      <c r="D11" s="65"/>
      <c r="E11" s="65"/>
      <c r="F11" s="65"/>
      <c r="G11" s="49"/>
      <c r="H11" s="49"/>
      <c r="I11" s="49"/>
      <c r="J11" s="50"/>
      <c r="K11" s="49"/>
      <c r="L11" s="49"/>
      <c r="M11" s="49"/>
      <c r="N11" s="49"/>
      <c r="O11" s="35"/>
    </row>
    <row r="12" spans="1:27" ht="37.5" customHeight="1" x14ac:dyDescent="0.3">
      <c r="A12" s="51"/>
      <c r="B12" s="49"/>
      <c r="C12" s="49" t="s">
        <v>295</v>
      </c>
      <c r="D12" s="49"/>
      <c r="E12" s="217" t="str">
        <f>T2</f>
        <v xml:space="preserve">Primary Humoral Immunodeficiency Disease </v>
      </c>
      <c r="F12" s="217"/>
      <c r="G12" s="217"/>
      <c r="H12" s="217"/>
      <c r="I12" s="217"/>
      <c r="J12" s="50"/>
      <c r="K12" s="49"/>
      <c r="L12" s="49"/>
      <c r="M12" s="49"/>
      <c r="N12" s="49"/>
      <c r="O12" s="35"/>
    </row>
    <row r="13" spans="1:27" ht="18.75" x14ac:dyDescent="0.3">
      <c r="A13" s="51"/>
      <c r="B13" s="49"/>
      <c r="C13" s="49" t="s">
        <v>296</v>
      </c>
      <c r="D13" s="49"/>
      <c r="E13" s="205" t="str">
        <f>U2</f>
        <v>Serum IgG trough, BUN, Cr</v>
      </c>
      <c r="F13" s="205"/>
      <c r="G13" s="205"/>
      <c r="H13" s="205"/>
      <c r="I13" s="194"/>
      <c r="J13" s="50"/>
      <c r="K13" s="49"/>
      <c r="L13" s="49"/>
      <c r="M13" s="49"/>
      <c r="N13" s="49"/>
      <c r="O13" s="35"/>
    </row>
    <row r="14" spans="1:27" ht="108.75" customHeight="1" x14ac:dyDescent="0.3">
      <c r="A14" s="51"/>
      <c r="B14" s="49"/>
      <c r="C14" s="49" t="s">
        <v>309</v>
      </c>
      <c r="D14" s="49"/>
      <c r="E14" s="216" t="str">
        <f>V2</f>
        <v>Hypersensitivity reaction, Renal failure, Thrombotic event, transmissible Infective agents, DO NOT use on pt with IgA deficiency, Site reactions. Use ambulatory pump.</v>
      </c>
      <c r="F14" s="216"/>
      <c r="G14" s="216"/>
      <c r="H14" s="216"/>
      <c r="I14" s="216"/>
      <c r="J14" s="50"/>
      <c r="K14" s="49"/>
      <c r="L14" s="49"/>
      <c r="M14" s="49"/>
      <c r="N14" s="49"/>
      <c r="O14" s="35"/>
    </row>
    <row r="15" spans="1:27" ht="18.75" x14ac:dyDescent="0.3">
      <c r="A15" s="51"/>
      <c r="B15" s="49"/>
      <c r="C15" s="49"/>
      <c r="D15" s="49"/>
      <c r="E15" s="49"/>
      <c r="F15" s="49"/>
      <c r="G15" s="49"/>
      <c r="H15" s="49"/>
      <c r="I15" s="49"/>
      <c r="J15" s="50"/>
      <c r="K15" s="49"/>
      <c r="L15" s="49"/>
      <c r="M15" s="49"/>
      <c r="N15" s="49"/>
      <c r="O15" s="35"/>
    </row>
    <row r="16" spans="1:27" ht="18.75" x14ac:dyDescent="0.3">
      <c r="A16" s="51"/>
      <c r="B16" s="49"/>
      <c r="C16" s="49"/>
      <c r="D16" s="49"/>
      <c r="E16" s="49"/>
      <c r="F16" s="49"/>
      <c r="G16" s="49"/>
      <c r="H16" s="49"/>
      <c r="I16" s="49"/>
      <c r="J16" s="50"/>
      <c r="K16" s="49"/>
      <c r="L16" s="49"/>
      <c r="M16" s="49"/>
      <c r="N16" s="49"/>
      <c r="O16" s="35"/>
    </row>
    <row r="17" spans="1:15" ht="18.75" x14ac:dyDescent="0.3">
      <c r="A17" s="51"/>
      <c r="B17" s="49"/>
      <c r="C17" s="49"/>
      <c r="D17" s="49"/>
      <c r="E17" s="49"/>
      <c r="F17" s="49"/>
      <c r="G17" s="49"/>
      <c r="H17" s="49"/>
      <c r="I17" s="49"/>
      <c r="J17" s="50"/>
      <c r="K17" s="49"/>
      <c r="L17" s="49"/>
      <c r="M17" s="49"/>
      <c r="N17" s="49"/>
      <c r="O17" s="35"/>
    </row>
    <row r="18" spans="1:15" ht="18.75" x14ac:dyDescent="0.3">
      <c r="A18" s="51"/>
      <c r="B18" s="49"/>
      <c r="C18" s="49" t="s">
        <v>313</v>
      </c>
      <c r="D18" s="49"/>
      <c r="E18" s="36" t="str">
        <f>IF(W2=0,"Y","N")</f>
        <v>N</v>
      </c>
      <c r="F18" s="49"/>
      <c r="G18" s="49"/>
      <c r="H18" s="49"/>
      <c r="I18" s="49"/>
      <c r="J18" s="50"/>
      <c r="K18" s="49"/>
      <c r="L18" s="49"/>
      <c r="M18" s="49"/>
      <c r="N18" s="49"/>
      <c r="O18" s="35"/>
    </row>
    <row r="19" spans="1:15" ht="18.75" x14ac:dyDescent="0.3">
      <c r="A19" s="51"/>
      <c r="B19" s="49"/>
      <c r="C19" s="49" t="s">
        <v>299</v>
      </c>
      <c r="D19" s="49"/>
      <c r="E19" s="36" t="str">
        <f>IF(X2=0,"N","Y")</f>
        <v>Y</v>
      </c>
      <c r="F19" s="49"/>
      <c r="G19" s="49"/>
      <c r="H19" s="49"/>
      <c r="I19" s="49"/>
      <c r="J19" s="50"/>
      <c r="K19" s="49"/>
      <c r="L19" s="49"/>
      <c r="M19" s="49"/>
      <c r="N19" s="49"/>
      <c r="O19" s="35"/>
    </row>
    <row r="20" spans="1:15" ht="18.75" x14ac:dyDescent="0.3">
      <c r="A20" s="51"/>
      <c r="B20" s="49"/>
      <c r="C20" s="49" t="s">
        <v>391</v>
      </c>
      <c r="D20" s="49"/>
      <c r="E20" s="36" t="str">
        <f>IF(Y2=0,"N","Y")</f>
        <v>N</v>
      </c>
      <c r="F20" s="49"/>
      <c r="G20" s="49"/>
      <c r="H20" s="49"/>
      <c r="I20" s="49"/>
      <c r="J20" s="50"/>
      <c r="K20" s="49"/>
      <c r="L20" s="49"/>
      <c r="M20" s="49"/>
      <c r="N20" s="49"/>
      <c r="O20" s="35"/>
    </row>
    <row r="21" spans="1:15" ht="18.75" x14ac:dyDescent="0.3">
      <c r="A21" s="51"/>
      <c r="B21" s="49"/>
      <c r="C21" s="49" t="s">
        <v>297</v>
      </c>
      <c r="D21" s="49"/>
      <c r="E21" s="36" t="str">
        <f>IF(Z2=0,"N","Y")</f>
        <v>N</v>
      </c>
      <c r="F21" s="196"/>
      <c r="G21" s="196"/>
      <c r="H21" s="196"/>
      <c r="I21" s="49"/>
      <c r="J21" s="50"/>
      <c r="K21" s="49"/>
      <c r="L21" s="49"/>
      <c r="M21" s="49"/>
      <c r="N21" s="49"/>
      <c r="O21" s="35"/>
    </row>
    <row r="22" spans="1:15" ht="18.75" x14ac:dyDescent="0.3">
      <c r="A22" s="51"/>
      <c r="B22" s="49"/>
      <c r="C22" s="49"/>
      <c r="D22" s="49"/>
      <c r="E22" s="49"/>
      <c r="F22" s="49"/>
      <c r="G22" s="49"/>
      <c r="H22" s="49"/>
      <c r="I22" s="49"/>
      <c r="J22" s="50"/>
      <c r="K22" s="49"/>
      <c r="L22" s="49"/>
      <c r="M22" s="49"/>
      <c r="N22" s="49"/>
      <c r="O22" s="35"/>
    </row>
    <row r="23" spans="1:15" ht="18.75" x14ac:dyDescent="0.3">
      <c r="A23" s="51"/>
      <c r="B23" s="49"/>
      <c r="C23" s="49" t="s">
        <v>298</v>
      </c>
      <c r="D23" s="49"/>
      <c r="E23" s="205" t="str">
        <f>+IF(AA2=0,"n/a",AA2)</f>
        <v>Immune Globulin</v>
      </c>
      <c r="F23" s="205"/>
      <c r="G23" s="205"/>
      <c r="H23" s="205"/>
      <c r="I23" s="49"/>
      <c r="J23" s="50"/>
      <c r="K23" s="49"/>
      <c r="L23" s="49"/>
      <c r="M23" s="49"/>
      <c r="N23" s="49"/>
      <c r="O23" s="35"/>
    </row>
    <row r="24" spans="1:15" ht="18.75" x14ac:dyDescent="0.3">
      <c r="A24" s="51"/>
      <c r="B24" s="49"/>
      <c r="C24" s="49"/>
      <c r="D24" s="49"/>
      <c r="E24" s="49"/>
      <c r="F24" s="75"/>
      <c r="G24" s="75"/>
      <c r="H24" s="75"/>
      <c r="I24" s="49"/>
      <c r="J24" s="50"/>
      <c r="K24" s="49"/>
      <c r="L24" s="49"/>
      <c r="M24" s="49"/>
      <c r="N24" s="49"/>
      <c r="O24" s="35"/>
    </row>
    <row r="25" spans="1:15" ht="18.75" x14ac:dyDescent="0.3">
      <c r="A25" s="52" t="s">
        <v>310</v>
      </c>
      <c r="B25" s="40" t="s">
        <v>314</v>
      </c>
      <c r="C25" s="40"/>
      <c r="D25" s="40"/>
      <c r="E25" s="40"/>
      <c r="F25" s="40"/>
      <c r="G25" s="60"/>
      <c r="H25" s="60"/>
      <c r="I25" s="53"/>
      <c r="J25" s="54"/>
      <c r="K25" s="49"/>
      <c r="L25" s="49"/>
      <c r="M25" s="49"/>
      <c r="N25" s="49"/>
      <c r="O25" s="35"/>
    </row>
    <row r="26" spans="1:15" ht="18.75" x14ac:dyDescent="0.3">
      <c r="A26" s="52"/>
      <c r="B26" s="40" t="s">
        <v>315</v>
      </c>
      <c r="C26" s="40"/>
      <c r="D26" s="40"/>
      <c r="E26" s="40"/>
      <c r="F26" s="40"/>
      <c r="G26" s="60"/>
      <c r="H26" s="60"/>
      <c r="I26" s="53"/>
      <c r="J26" s="54"/>
      <c r="K26" s="49"/>
      <c r="L26" s="49"/>
      <c r="M26" s="49"/>
      <c r="N26" s="49"/>
      <c r="O26" s="35"/>
    </row>
    <row r="27" spans="1:15" ht="18.75" x14ac:dyDescent="0.3">
      <c r="A27" s="52"/>
      <c r="B27" s="40" t="s">
        <v>185</v>
      </c>
      <c r="C27" s="40"/>
      <c r="D27" s="40"/>
      <c r="E27" s="40"/>
      <c r="F27" s="40"/>
      <c r="G27" s="53"/>
      <c r="H27" s="53"/>
      <c r="I27" s="53"/>
      <c r="J27" s="54"/>
      <c r="K27" s="49"/>
      <c r="L27" s="49"/>
      <c r="M27" s="49"/>
      <c r="N27" s="49"/>
      <c r="O27" s="35"/>
    </row>
    <row r="28" spans="1:15" ht="18.75" x14ac:dyDescent="0.3">
      <c r="A28" s="52"/>
      <c r="B28" s="40"/>
      <c r="C28" s="40"/>
      <c r="D28" s="40"/>
      <c r="E28" s="40"/>
      <c r="F28" s="40"/>
      <c r="G28" s="53"/>
      <c r="H28" s="53"/>
      <c r="I28" s="53"/>
      <c r="J28" s="54"/>
      <c r="K28" s="49"/>
      <c r="L28" s="49"/>
      <c r="M28" s="49"/>
      <c r="N28" s="49"/>
      <c r="O28" s="35"/>
    </row>
    <row r="29" spans="1:15" x14ac:dyDescent="0.25">
      <c r="A29" s="52"/>
      <c r="B29" s="53"/>
      <c r="C29" s="53"/>
      <c r="D29" s="53"/>
      <c r="E29" s="53"/>
      <c r="F29" s="53"/>
      <c r="G29" s="53"/>
      <c r="H29" s="53"/>
      <c r="I29" s="53"/>
      <c r="J29" s="54"/>
      <c r="K29" s="53"/>
      <c r="L29" s="53"/>
      <c r="M29" s="53"/>
      <c r="N29" s="53"/>
      <c r="O29" s="40"/>
    </row>
    <row r="30" spans="1:15" x14ac:dyDescent="0.25">
      <c r="A30" s="52" t="s">
        <v>300</v>
      </c>
      <c r="B30" s="55" t="s">
        <v>306</v>
      </c>
      <c r="C30" s="53" t="s">
        <v>304</v>
      </c>
      <c r="D30" s="31"/>
      <c r="E30" s="31"/>
      <c r="F30" s="31"/>
      <c r="G30" s="31"/>
      <c r="H30" s="31"/>
      <c r="I30" s="53"/>
      <c r="J30" s="54"/>
      <c r="K30" s="53"/>
      <c r="L30" s="53"/>
      <c r="M30" s="53"/>
      <c r="N30" s="53"/>
      <c r="O30" s="40"/>
    </row>
    <row r="31" spans="1:15" x14ac:dyDescent="0.25">
      <c r="A31" s="52"/>
      <c r="B31" s="55" t="s">
        <v>301</v>
      </c>
      <c r="C31" s="53" t="s">
        <v>303</v>
      </c>
      <c r="D31" s="53"/>
      <c r="E31" s="53"/>
      <c r="F31" s="53"/>
      <c r="G31" s="53"/>
      <c r="H31" s="53"/>
      <c r="I31" s="53"/>
      <c r="J31" s="54"/>
      <c r="K31" s="53"/>
      <c r="L31" s="53"/>
      <c r="M31" s="53"/>
      <c r="N31" s="53"/>
      <c r="O31" s="40"/>
    </row>
    <row r="32" spans="1:15" ht="14.45" customHeight="1" x14ac:dyDescent="0.3">
      <c r="A32" s="51"/>
      <c r="B32" s="55" t="s">
        <v>302</v>
      </c>
      <c r="C32" s="53" t="s">
        <v>305</v>
      </c>
      <c r="D32" s="53"/>
      <c r="E32" s="53"/>
      <c r="F32" s="53"/>
      <c r="G32" s="53"/>
      <c r="H32" s="53"/>
      <c r="I32" s="49"/>
      <c r="J32" s="50"/>
      <c r="K32" s="49"/>
      <c r="L32" s="49"/>
      <c r="M32" s="49"/>
      <c r="N32" s="49"/>
      <c r="O32" s="35"/>
    </row>
    <row r="33" spans="1:15" ht="18.75" x14ac:dyDescent="0.3">
      <c r="A33" s="51"/>
      <c r="B33" s="49"/>
      <c r="C33" s="49"/>
      <c r="D33" s="49"/>
      <c r="E33" s="49"/>
      <c r="F33" s="49"/>
      <c r="G33" s="49"/>
      <c r="H33" s="49"/>
      <c r="I33" s="49"/>
      <c r="J33" s="50"/>
      <c r="K33" s="49"/>
      <c r="L33" s="49"/>
      <c r="M33" s="49"/>
      <c r="N33" s="49"/>
      <c r="O33" s="35"/>
    </row>
    <row r="34" spans="1:15" ht="19.5" thickBot="1" x14ac:dyDescent="0.35">
      <c r="A34" s="56"/>
      <c r="B34" s="57"/>
      <c r="C34" s="57"/>
      <c r="D34" s="57"/>
      <c r="E34" s="57"/>
      <c r="F34" s="57"/>
      <c r="G34" s="57"/>
      <c r="H34" s="57"/>
      <c r="I34" s="57"/>
      <c r="J34" s="58"/>
      <c r="K34" s="49"/>
      <c r="L34" s="49"/>
      <c r="M34" s="49"/>
      <c r="N34" s="49"/>
      <c r="O34" s="35"/>
    </row>
    <row r="35" spans="1:15" ht="18.75" x14ac:dyDescent="0.3">
      <c r="A35" s="35"/>
      <c r="B35" s="35"/>
      <c r="C35" s="35"/>
      <c r="D35" s="35"/>
      <c r="E35" s="35"/>
      <c r="F35" s="35"/>
      <c r="G35" s="35"/>
      <c r="H35" s="35"/>
      <c r="I35" s="35"/>
      <c r="J35" s="35"/>
      <c r="K35" s="35"/>
      <c r="L35" s="35"/>
      <c r="M35" s="35"/>
      <c r="N35" s="35"/>
      <c r="O35" s="35"/>
    </row>
    <row r="36" spans="1:15" ht="18.75" x14ac:dyDescent="0.3">
      <c r="A36" s="35"/>
      <c r="B36" s="35"/>
      <c r="C36" s="35"/>
      <c r="D36" s="35"/>
      <c r="E36" s="35"/>
      <c r="F36" s="35"/>
      <c r="G36" s="35"/>
      <c r="H36" s="35"/>
      <c r="I36" s="35"/>
      <c r="J36" s="35"/>
      <c r="K36" s="35"/>
      <c r="L36" s="35"/>
      <c r="M36" s="35"/>
      <c r="N36" s="35"/>
      <c r="O36" s="35"/>
    </row>
    <row r="37" spans="1:15" ht="18.75" x14ac:dyDescent="0.3">
      <c r="A37" s="35"/>
      <c r="B37" s="35"/>
      <c r="C37" s="35"/>
      <c r="D37" s="35"/>
      <c r="E37" s="35"/>
      <c r="F37" s="35"/>
      <c r="G37" s="35"/>
      <c r="H37" s="35"/>
      <c r="I37" s="35"/>
      <c r="J37" s="35"/>
      <c r="K37" s="35"/>
      <c r="L37" s="35"/>
      <c r="M37" s="35"/>
      <c r="N37" s="35"/>
      <c r="O37" s="35"/>
    </row>
    <row r="38" spans="1:15" ht="18.75" x14ac:dyDescent="0.3">
      <c r="A38" s="35"/>
      <c r="B38" s="35"/>
      <c r="C38" s="35"/>
      <c r="D38" s="35"/>
      <c r="E38" s="35"/>
      <c r="F38" s="35"/>
      <c r="G38" s="35"/>
      <c r="H38" s="35"/>
      <c r="I38" s="35"/>
      <c r="J38" s="35"/>
      <c r="K38" s="35"/>
      <c r="L38" s="35"/>
      <c r="M38" s="35"/>
      <c r="N38" s="35"/>
      <c r="O38" s="35"/>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122</vt:i4>
      </vt:variant>
      <vt:variant>
        <vt:lpstr>Named Ranges</vt:lpstr>
      </vt:variant>
      <vt:variant>
        <vt:i4>113</vt:i4>
      </vt:variant>
    </vt:vector>
  </HeadingPairs>
  <TitlesOfParts>
    <vt:vector size="235" baseType="lpstr">
      <vt:lpstr>General Overview</vt:lpstr>
      <vt:lpstr>Protected - Detail re Meds</vt:lpstr>
      <vt:lpstr>Sheet1</vt:lpstr>
      <vt:lpstr>Duplicate - Sortable</vt:lpstr>
      <vt:lpstr>Amikacin - Amikin</vt:lpstr>
      <vt:lpstr>Amphotericin B</vt:lpstr>
      <vt:lpstr>Ampicillin</vt:lpstr>
      <vt:lpstr>Ampicillin Sublactum-Unasyn</vt:lpstr>
      <vt:lpstr>Avycaz - Ceftazidime-Avibactam</vt:lpstr>
      <vt:lpstr>Azithromycin-Zithromax</vt:lpstr>
      <vt:lpstr>Aztreonam - Azactam</vt:lpstr>
      <vt:lpstr>Cefazolin - Ancef - Kefzol</vt:lpstr>
      <vt:lpstr>Cefepime - Maxipime</vt:lpstr>
      <vt:lpstr>Cefoperazone - Cefobid</vt:lpstr>
      <vt:lpstr>Cefotan - Cefotetan</vt:lpstr>
      <vt:lpstr>Cefotaxime - Clarforan</vt:lpstr>
      <vt:lpstr>Cefoxitin - Mefoxin</vt:lpstr>
      <vt:lpstr>Ceftaroline - Teflaro</vt:lpstr>
      <vt:lpstr>Ceftazidime - Fortaz</vt:lpstr>
      <vt:lpstr>Ceftolozane Tazobactam - Zerbax</vt:lpstr>
      <vt:lpstr>Ceftriaxone - Rocephin</vt:lpstr>
      <vt:lpstr>Ciprofloxacin - Cipro</vt:lpstr>
      <vt:lpstr>Clindimycin - Cleocin</vt:lpstr>
      <vt:lpstr>Daptomycin - Cubicin</vt:lpstr>
      <vt:lpstr>Doripenun - Dorabax</vt:lpstr>
      <vt:lpstr>Doxycycline - Doxy100</vt:lpstr>
      <vt:lpstr>Ertepenum - Invanz</vt:lpstr>
      <vt:lpstr>Erythrocin - Erythromycin</vt:lpstr>
      <vt:lpstr>Gentamycin</vt:lpstr>
      <vt:lpstr>Imipenem - Primaxin</vt:lpstr>
      <vt:lpstr>Kanamycin - A Kantrex</vt:lpstr>
      <vt:lpstr>Levofloxicin - Levaquin</vt:lpstr>
      <vt:lpstr>Meropenun - Merrem</vt:lpstr>
      <vt:lpstr>Metronidazole HCI - Flagyl</vt:lpstr>
      <vt:lpstr>Moxifloxcin - Aclox</vt:lpstr>
      <vt:lpstr>Nafcillin - Unipen</vt:lpstr>
      <vt:lpstr>Oxacillin</vt:lpstr>
      <vt:lpstr>Penicillin</vt:lpstr>
      <vt:lpstr>Piperacillin - Pipracil</vt:lpstr>
      <vt:lpstr>Pipericillin-Tazobactam-Zosyn </vt:lpstr>
      <vt:lpstr>Rifampin - Rifadin</vt:lpstr>
      <vt:lpstr>SMZ-TMP - Bactrim</vt:lpstr>
      <vt:lpstr>Synercid</vt:lpstr>
      <vt:lpstr>Ticarcillin - Timentin</vt:lpstr>
      <vt:lpstr>Tigecycline - Tigacil</vt:lpstr>
      <vt:lpstr>Tobramycin - Nebcin</vt:lpstr>
      <vt:lpstr>Vancomycin - Vancocin</vt:lpstr>
      <vt:lpstr>Acyclovir - Zovirax</vt:lpstr>
      <vt:lpstr>Amph B Lipid Comp - Abelcet</vt:lpstr>
      <vt:lpstr>Amph B Lipid Comp - Ambizone</vt:lpstr>
      <vt:lpstr>Caspofungin - Cancidas</vt:lpstr>
      <vt:lpstr>Fluconazole - Diflucan</vt:lpstr>
      <vt:lpstr>Foscarnet - Foscavir</vt:lpstr>
      <vt:lpstr>Gancyclovir - Cytovene</vt:lpstr>
      <vt:lpstr>Micafungin - Mycamine</vt:lpstr>
      <vt:lpstr>Doxorubicin - Adriamycin</vt:lpstr>
      <vt:lpstr>Blinatumomab - Blincyto</vt:lpstr>
      <vt:lpstr>Cytarabine - Ara-C</vt:lpstr>
      <vt:lpstr>Etoposide - Vepacid VP</vt:lpstr>
      <vt:lpstr>Irinotecan - Camptosar</vt:lpstr>
      <vt:lpstr>Methotrexate - MTX</vt:lpstr>
      <vt:lpstr>Vinblastine - VLB</vt:lpstr>
      <vt:lpstr>Vincristine - VCR</vt:lpstr>
      <vt:lpstr>Fluorouracil - 5FU</vt:lpstr>
      <vt:lpstr>Cocktail - Adria-Etop-Vinblast</vt:lpstr>
      <vt:lpstr>Bumetanide - Bumex</vt:lpstr>
      <vt:lpstr>Chlorothiazide - Diuril</vt:lpstr>
      <vt:lpstr>Furosemide - Lasix</vt:lpstr>
      <vt:lpstr>Torsemide - Demadex</vt:lpstr>
      <vt:lpstr>D5W - Hydration</vt:lpstr>
      <vt:lpstr>D5LR - Hydration</vt:lpstr>
      <vt:lpstr>D5 1-2 NS - Hydration</vt:lpstr>
      <vt:lpstr>D5 1-4 NS</vt:lpstr>
      <vt:lpstr>Lactated Ringers</vt:lpstr>
      <vt:lpstr>Normal Saline 0.9%</vt:lpstr>
      <vt:lpstr>Fluids w KCL Additive</vt:lpstr>
      <vt:lpstr>Clinolipid</vt:lpstr>
      <vt:lpstr>PPN, TPN, Fluids w MVI additive</vt:lpstr>
      <vt:lpstr>PPN, TPN, Fluids w Mag additiv </vt:lpstr>
      <vt:lpstr>PPN</vt:lpstr>
      <vt:lpstr>Magnesium Sulfate</vt:lpstr>
      <vt:lpstr>TPN with or without lipids</vt:lpstr>
      <vt:lpstr>TPN - PPN with Insulin</vt:lpstr>
      <vt:lpstr>TPN - PPN - Famotidine- Pepcid </vt:lpstr>
      <vt:lpstr>TPN - PPN - Reglan additive</vt:lpstr>
      <vt:lpstr>TPN - PPN - Zantac additive</vt:lpstr>
      <vt:lpstr>Pamidronate Disodium - Aredia</vt:lpstr>
      <vt:lpstr>Lorazepam - Ativan</vt:lpstr>
      <vt:lpstr>Diphenydramine - Benedryl</vt:lpstr>
      <vt:lpstr>Alteplace - Cathflo - Activase</vt:lpstr>
      <vt:lpstr>Imiglucerase - Cerezyme</vt:lpstr>
      <vt:lpstr>C1 Inhibitor - Cinryze</vt:lpstr>
      <vt:lpstr>Cyclosporin</vt:lpstr>
      <vt:lpstr>Dobutamine</vt:lpstr>
      <vt:lpstr>Ethanol Lock</vt:lpstr>
      <vt:lpstr>Anti-hemophilic Factor - F VIII</vt:lpstr>
      <vt:lpstr>Sodium Ferric Gluconate-Ferrlec</vt:lpstr>
      <vt:lpstr>Filgrastim - Neupogen - Neulast</vt:lpstr>
      <vt:lpstr>Hizentra - SCIG</vt:lpstr>
      <vt:lpstr>Iron Sucrose - Venofer</vt:lpstr>
      <vt:lpstr>IVIG - Gammamune - Gammunex</vt:lpstr>
      <vt:lpstr>Milrinone - Primacor</vt:lpstr>
      <vt:lpstr>Octreotide Acetate-Sandostatin</vt:lpstr>
      <vt:lpstr>Alpha 1 Proteinase Inhibitor</vt:lpstr>
      <vt:lpstr>Esomeprazole - Nexium IV</vt:lpstr>
      <vt:lpstr>Pantoprazole Sodium - Protonix</vt:lpstr>
      <vt:lpstr>Remodulin</vt:lpstr>
      <vt:lpstr>Veletri - Epoprostenol</vt:lpstr>
      <vt:lpstr>Methylprednisolone - Solumedrol</vt:lpstr>
      <vt:lpstr>Vivaglobin - SCIG</vt:lpstr>
      <vt:lpstr>Ondansetron Hydrochloride - Zof</vt:lpstr>
      <vt:lpstr>Levetiracetam - Keppra</vt:lpstr>
      <vt:lpstr>Zoledronic acid - Zometa</vt:lpstr>
      <vt:lpstr>Bupivicaine</vt:lpstr>
      <vt:lpstr>Duramorph</vt:lpstr>
      <vt:lpstr>Fentanyl Citrate - Sublimaze</vt:lpstr>
      <vt:lpstr>Hydromorphone - Dilaudid</vt:lpstr>
      <vt:lpstr>Dolophine - Methadone</vt:lpstr>
      <vt:lpstr>Morphine Sulfate</vt:lpstr>
      <vt:lpstr>Infliximab - Remicade</vt:lpstr>
      <vt:lpstr>Levothyroxine</vt:lpstr>
      <vt:lpstr>Eculizumab - Soliris</vt:lpstr>
      <vt:lpstr>'Acyclovir - Zovirax'!Print_Area</vt:lpstr>
      <vt:lpstr>'Alpha 1 Proteinase Inhibitor'!Print_Area</vt:lpstr>
      <vt:lpstr>'Alteplace - Cathflo - Activase'!Print_Area</vt:lpstr>
      <vt:lpstr>'Amikacin - Amikin'!Print_Area</vt:lpstr>
      <vt:lpstr>'Amph B Lipid Comp - Abelcet'!Print_Area</vt:lpstr>
      <vt:lpstr>'Amph B Lipid Comp - Ambizone'!Print_Area</vt:lpstr>
      <vt:lpstr>'Amphotericin B'!Print_Area</vt:lpstr>
      <vt:lpstr>Ampicillin!Print_Area</vt:lpstr>
      <vt:lpstr>'Ampicillin Sublactum-Unasyn'!Print_Area</vt:lpstr>
      <vt:lpstr>'Anti-hemophilic Factor - F VIII'!Print_Area</vt:lpstr>
      <vt:lpstr>'Avycaz - Ceftazidime-Avibactam'!Print_Area</vt:lpstr>
      <vt:lpstr>'Azithromycin-Zithromax'!Print_Area</vt:lpstr>
      <vt:lpstr>'Aztreonam - Azactam'!Print_Area</vt:lpstr>
      <vt:lpstr>'Blinatumomab - Blincyto'!Print_Area</vt:lpstr>
      <vt:lpstr>'Bumetanide - Bumex'!Print_Area</vt:lpstr>
      <vt:lpstr>Bupivicaine!Print_Area</vt:lpstr>
      <vt:lpstr>'C1 Inhibitor - Cinryze'!Print_Area</vt:lpstr>
      <vt:lpstr>'Caspofungin - Cancidas'!Print_Area</vt:lpstr>
      <vt:lpstr>'Cefazolin - Ancef - Kefzol'!Print_Area</vt:lpstr>
      <vt:lpstr>'Cefepime - Maxipime'!Print_Area</vt:lpstr>
      <vt:lpstr>'Cefoperazone - Cefobid'!Print_Area</vt:lpstr>
      <vt:lpstr>'Cefotan - Cefotetan'!Print_Area</vt:lpstr>
      <vt:lpstr>'Cefotaxime - Clarforan'!Print_Area</vt:lpstr>
      <vt:lpstr>'Cefoxitin - Mefoxin'!Print_Area</vt:lpstr>
      <vt:lpstr>'Ceftaroline - Teflaro'!Print_Area</vt:lpstr>
      <vt:lpstr>'Ceftazidime - Fortaz'!Print_Area</vt:lpstr>
      <vt:lpstr>'Ceftriaxone - Rocephin'!Print_Area</vt:lpstr>
      <vt:lpstr>'Chlorothiazide - Diuril'!Print_Area</vt:lpstr>
      <vt:lpstr>'Ciprofloxacin - Cipro'!Print_Area</vt:lpstr>
      <vt:lpstr>'Clindimycin - Cleocin'!Print_Area</vt:lpstr>
      <vt:lpstr>'Cocktail - Adria-Etop-Vinblast'!Print_Area</vt:lpstr>
      <vt:lpstr>Cyclosporin!Print_Area</vt:lpstr>
      <vt:lpstr>'Cytarabine - Ara-C'!Print_Area</vt:lpstr>
      <vt:lpstr>'D5 1-2 NS - Hydration'!Print_Area</vt:lpstr>
      <vt:lpstr>'D5 1-4 NS'!Print_Area</vt:lpstr>
      <vt:lpstr>'D5LR - Hydration'!Print_Area</vt:lpstr>
      <vt:lpstr>'D5W - Hydration'!Print_Area</vt:lpstr>
      <vt:lpstr>'Daptomycin - Cubicin'!Print_Area</vt:lpstr>
      <vt:lpstr>'Diphenydramine - Benedryl'!Print_Area</vt:lpstr>
      <vt:lpstr>Dobutamine!Print_Area</vt:lpstr>
      <vt:lpstr>'Dolophine - Methadone'!Print_Area</vt:lpstr>
      <vt:lpstr>'Doripenun - Dorabax'!Print_Area</vt:lpstr>
      <vt:lpstr>'Doxorubicin - Adriamycin'!Print_Area</vt:lpstr>
      <vt:lpstr>'Doxycycline - Doxy100'!Print_Area</vt:lpstr>
      <vt:lpstr>Duramorph!Print_Area</vt:lpstr>
      <vt:lpstr>'Ertepenum - Invanz'!Print_Area</vt:lpstr>
      <vt:lpstr>'Erythrocin - Erythromycin'!Print_Area</vt:lpstr>
      <vt:lpstr>'Ethanol Lock'!Print_Area</vt:lpstr>
      <vt:lpstr>'Etoposide - Vepacid VP'!Print_Area</vt:lpstr>
      <vt:lpstr>'Fentanyl Citrate - Sublimaze'!Print_Area</vt:lpstr>
      <vt:lpstr>'Filgrastim - Neupogen - Neulast'!Print_Area</vt:lpstr>
      <vt:lpstr>'Fluconazole - Diflucan'!Print_Area</vt:lpstr>
      <vt:lpstr>'Fluids w KCL Additive'!Print_Area</vt:lpstr>
      <vt:lpstr>'Fluorouracil - 5FU'!Print_Area</vt:lpstr>
      <vt:lpstr>'Foscarnet - Foscavir'!Print_Area</vt:lpstr>
      <vt:lpstr>'Furosemide - Lasix'!Print_Area</vt:lpstr>
      <vt:lpstr>'Gancyclovir - Cytovene'!Print_Area</vt:lpstr>
      <vt:lpstr>Gentamycin!Print_Area</vt:lpstr>
      <vt:lpstr>'Hizentra - SCIG'!Print_Area</vt:lpstr>
      <vt:lpstr>'Hydromorphone - Dilaudid'!Print_Area</vt:lpstr>
      <vt:lpstr>'Imiglucerase - Cerezyme'!Print_Area</vt:lpstr>
      <vt:lpstr>'Imipenem - Primaxin'!Print_Area</vt:lpstr>
      <vt:lpstr>'Irinotecan - Camptosar'!Print_Area</vt:lpstr>
      <vt:lpstr>'Iron Sucrose - Venofer'!Print_Area</vt:lpstr>
      <vt:lpstr>'IVIG - Gammamune - Gammunex'!Print_Area</vt:lpstr>
      <vt:lpstr>'Kanamycin - A Kantrex'!Print_Area</vt:lpstr>
      <vt:lpstr>'Lactated Ringers'!Print_Area</vt:lpstr>
      <vt:lpstr>'Levofloxicin - Levaquin'!Print_Area</vt:lpstr>
      <vt:lpstr>'Lorazepam - Ativan'!Print_Area</vt:lpstr>
      <vt:lpstr>'Meropenun - Merrem'!Print_Area</vt:lpstr>
      <vt:lpstr>'Methotrexate - MTX'!Print_Area</vt:lpstr>
      <vt:lpstr>'Methylprednisolone - Solumedrol'!Print_Area</vt:lpstr>
      <vt:lpstr>'Metronidazole HCI - Flagyl'!Print_Area</vt:lpstr>
      <vt:lpstr>'Micafungin - Mycamine'!Print_Area</vt:lpstr>
      <vt:lpstr>'Milrinone - Primacor'!Print_Area</vt:lpstr>
      <vt:lpstr>'Morphine Sulfate'!Print_Area</vt:lpstr>
      <vt:lpstr>'Moxifloxcin - Aclox'!Print_Area</vt:lpstr>
      <vt:lpstr>'Nafcillin - Unipen'!Print_Area</vt:lpstr>
      <vt:lpstr>'Normal Saline 0.9%'!Print_Area</vt:lpstr>
      <vt:lpstr>'Octreotide Acetate-Sandostatin'!Print_Area</vt:lpstr>
      <vt:lpstr>'Ondansetron Hydrochloride - Zof'!Print_Area</vt:lpstr>
      <vt:lpstr>Oxacillin!Print_Area</vt:lpstr>
      <vt:lpstr>'Pamidronate Disodium - Aredia'!Print_Area</vt:lpstr>
      <vt:lpstr>'Pantoprazole Sodium - Protonix'!Print_Area</vt:lpstr>
      <vt:lpstr>Penicillin!Print_Area</vt:lpstr>
      <vt:lpstr>'Piperacillin - Pipracil'!Print_Area</vt:lpstr>
      <vt:lpstr>'Pipericillin-Tazobactam-Zosyn '!Print_Area</vt:lpstr>
      <vt:lpstr>PPN!Print_Area</vt:lpstr>
      <vt:lpstr>'PPN, TPN, Fluids w Mag additiv '!Print_Area</vt:lpstr>
      <vt:lpstr>'PPN, TPN, Fluids w MVI additive'!Print_Area</vt:lpstr>
      <vt:lpstr>'Protected - Detail re Meds'!Print_Area</vt:lpstr>
      <vt:lpstr>Remodulin!Print_Area</vt:lpstr>
      <vt:lpstr>'Rifampin - Rifadin'!Print_Area</vt:lpstr>
      <vt:lpstr>'SMZ-TMP - Bactrim'!Print_Area</vt:lpstr>
      <vt:lpstr>'Sodium Ferric Gluconate-Ferrlec'!Print_Area</vt:lpstr>
      <vt:lpstr>Synercid!Print_Area</vt:lpstr>
      <vt:lpstr>'Ticarcillin - Timentin'!Print_Area</vt:lpstr>
      <vt:lpstr>'Tigecycline - Tigacil'!Print_Area</vt:lpstr>
      <vt:lpstr>'Tobramycin - Nebcin'!Print_Area</vt:lpstr>
      <vt:lpstr>'Torsemide - Demadex'!Print_Area</vt:lpstr>
      <vt:lpstr>'TPN - PPN - Famotidine- Pepcid '!Print_Area</vt:lpstr>
      <vt:lpstr>'TPN - PPN - Reglan additive'!Print_Area</vt:lpstr>
      <vt:lpstr>'TPN - PPN - Zantac additive'!Print_Area</vt:lpstr>
      <vt:lpstr>'TPN - PPN with Insulin'!Print_Area</vt:lpstr>
      <vt:lpstr>'TPN with or without lipids'!Print_Area</vt:lpstr>
      <vt:lpstr>'Vancomycin - Vancocin'!Print_Area</vt:lpstr>
      <vt:lpstr>'Veletri - Epoprostenol'!Print_Area</vt:lpstr>
      <vt:lpstr>'Vinblastine - VLB'!Print_Area</vt:lpstr>
      <vt:lpstr>'Vincristine - VCR'!Print_Area</vt:lpstr>
      <vt:lpstr>'Vivaglobin - SCIG'!Print_Area</vt:lpstr>
      <vt:lpstr>'Zoledronic acid - Zometa'!Print_Area</vt:lpstr>
      <vt:lpstr>'Duplicate - Sortable'!Print_Titles</vt:lpstr>
      <vt:lpstr>'Protected - Detail re Meds'!Print_Titles</vt:lpstr>
    </vt:vector>
  </TitlesOfParts>
  <Company>Home Health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kgomes</dc:creator>
  <cp:lastModifiedBy>Duckett, Kathy</cp:lastModifiedBy>
  <cp:lastPrinted>2022-10-14T21:05:37Z</cp:lastPrinted>
  <dcterms:created xsi:type="dcterms:W3CDTF">2015-02-19T19:02:26Z</dcterms:created>
  <dcterms:modified xsi:type="dcterms:W3CDTF">2022-10-14T21:05:50Z</dcterms:modified>
</cp:coreProperties>
</file>