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bedfs01\users\Kathy.Duckett\Medication Review Team\"/>
    </mc:Choice>
  </mc:AlternateContent>
  <xr:revisionPtr revIDLastSave="0" documentId="13_ncr:1_{31149F97-B930-4C7E-940A-6AB5E684EB8A}" xr6:coauthVersionLast="47" xr6:coauthVersionMax="47" xr10:uidLastSave="{00000000-0000-0000-0000-000000000000}"/>
  <bookViews>
    <workbookView xWindow="-120" yWindow="-120" windowWidth="29040" windowHeight="15840" firstSheet="73" activeTab="76" xr2:uid="{00000000-000D-0000-FFFF-FFFF00000000}"/>
  </bookViews>
  <sheets>
    <sheet name="General Overview" sheetId="2" r:id="rId1"/>
    <sheet name="Protected - Detail re Meds" sheetId="1" r:id="rId2"/>
    <sheet name="Sheet1" sheetId="128" r:id="rId3"/>
    <sheet name="Duplicate - Sortable" sheetId="115" r:id="rId4"/>
    <sheet name="Amikacin - Amikin" sheetId="4" r:id="rId5"/>
    <sheet name="Amphotericin B" sheetId="46" r:id="rId6"/>
    <sheet name="Ampicillin" sheetId="6" r:id="rId7"/>
    <sheet name="Ampicillin Sublactum-Unasyn" sheetId="8" r:id="rId8"/>
    <sheet name="Avycaz - Ceftazidime-Avibactam" sheetId="124" r:id="rId9"/>
    <sheet name="Azithromycin-Zithromax" sheetId="9" r:id="rId10"/>
    <sheet name="Aztreonam - Azactam" sheetId="10" r:id="rId11"/>
    <sheet name="Cefazolin - Ancef - Kefzol" sheetId="11" r:id="rId12"/>
    <sheet name="Cefepime - Maxipime" sheetId="12" r:id="rId13"/>
    <sheet name="Cefoperazone - Cefobid" sheetId="13" r:id="rId14"/>
    <sheet name="Cefotan - Cefotetan" sheetId="14" r:id="rId15"/>
    <sheet name="Cefotaxime - Clarforan" sheetId="15" r:id="rId16"/>
    <sheet name="Cefoxitin - Mefoxin" sheetId="16" r:id="rId17"/>
    <sheet name="Ceftaroline - Teflaro" sheetId="118" r:id="rId18"/>
    <sheet name="Ceftazidime - Fortaz" sheetId="17" r:id="rId19"/>
    <sheet name="Ceftolozane Tazobactam - Zerbax" sheetId="119" r:id="rId20"/>
    <sheet name="Ceftriaxone - Rocephin" sheetId="18" r:id="rId21"/>
    <sheet name="Ciprofloxacin - Cipro" sheetId="19" r:id="rId22"/>
    <sheet name="Clindimycin - Cleocin" sheetId="20" r:id="rId23"/>
    <sheet name="Daptomycin - Cubicin" sheetId="21" r:id="rId24"/>
    <sheet name="Doripenun - Dorabax" sheetId="22" r:id="rId25"/>
    <sheet name="Doxycycline - Doxy100" sheetId="23" r:id="rId26"/>
    <sheet name="Ertepenum - Invanz" sheetId="24" r:id="rId27"/>
    <sheet name="Erythrocin - Erythromycin" sheetId="25" r:id="rId28"/>
    <sheet name="Gentamycin" sheetId="26" r:id="rId29"/>
    <sheet name="Imipenem - Primaxin" sheetId="27" r:id="rId30"/>
    <sheet name="Kanamycin - A Kantrex" sheetId="28" r:id="rId31"/>
    <sheet name="Levofloxicin - Levaquin" sheetId="29" r:id="rId32"/>
    <sheet name="Meropenun - Merrem" sheetId="30" r:id="rId33"/>
    <sheet name="Metronidazole HCI - Flagyl" sheetId="117" r:id="rId34"/>
    <sheet name="Moxifloxcin - Aclox" sheetId="31" r:id="rId35"/>
    <sheet name="Nafcillin - Unipen" sheetId="32" r:id="rId36"/>
    <sheet name="Oxacillin" sheetId="34" r:id="rId37"/>
    <sheet name="Penicillin" sheetId="35" r:id="rId38"/>
    <sheet name="Piperacillin - Pipracil" sheetId="36" r:id="rId39"/>
    <sheet name="Pipericillin-Tazobactam-Zosyn " sheetId="37" r:id="rId40"/>
    <sheet name="Rifampin - Rifadin" sheetId="38" r:id="rId41"/>
    <sheet name="SMZ-TMP - Bactrim" sheetId="39" r:id="rId42"/>
    <sheet name="Synercid" sheetId="40" r:id="rId43"/>
    <sheet name="Ticarcillin - Timentin" sheetId="41" r:id="rId44"/>
    <sheet name="Tigecycline - Tigacil" sheetId="42" r:id="rId45"/>
    <sheet name="Tobramycin - Nebcin" sheetId="43" r:id="rId46"/>
    <sheet name="Vancomycin - Vancocin" sheetId="44" r:id="rId47"/>
    <sheet name="Acyclovir - Zovirax" sheetId="45" r:id="rId48"/>
    <sheet name="Amph B Lipid Comp - Abelcet" sheetId="47" r:id="rId49"/>
    <sheet name="Amph B Lipid Comp - Ambizone" sheetId="48" r:id="rId50"/>
    <sheet name="Caspofungin - Cancidas" sheetId="49" r:id="rId51"/>
    <sheet name="Fluconazole - Diflucan" sheetId="50" r:id="rId52"/>
    <sheet name="Foscarnet - Foscavir" sheetId="51" r:id="rId53"/>
    <sheet name="Gancyclovir - Cytovene" sheetId="52" r:id="rId54"/>
    <sheet name="Micafungin - Mycamine" sheetId="53" r:id="rId55"/>
    <sheet name="Doxorubicin - Adriamycin" sheetId="54" r:id="rId56"/>
    <sheet name="Blinatumomab - Blincyto" sheetId="55" r:id="rId57"/>
    <sheet name="Cytarabine - Ara-C" sheetId="56" r:id="rId58"/>
    <sheet name="Etoposide - Vepacid VP" sheetId="57" r:id="rId59"/>
    <sheet name="Irinotecan - Camptosar" sheetId="58" r:id="rId60"/>
    <sheet name="Methotrexate - MTX" sheetId="59" r:id="rId61"/>
    <sheet name="Vinblastine - VLB" sheetId="60" r:id="rId62"/>
    <sheet name="Vincristine - VCR" sheetId="61" r:id="rId63"/>
    <sheet name="Fluorouracil - 5FU" sheetId="62" r:id="rId64"/>
    <sheet name="Cocktail - Adria-Etop-Vinblast" sheetId="63" r:id="rId65"/>
    <sheet name="Bumetanide - Bumex" sheetId="64" r:id="rId66"/>
    <sheet name="Chlorothiazide - Diuril" sheetId="65" r:id="rId67"/>
    <sheet name="Furosemide - Lasix" sheetId="66" r:id="rId68"/>
    <sheet name="Torsemide - Demadex" sheetId="67" r:id="rId69"/>
    <sheet name="D5W - Hydration" sheetId="68" r:id="rId70"/>
    <sheet name="D5LR - Hydration" sheetId="69" r:id="rId71"/>
    <sheet name="D5 1-2 NS - Hydration" sheetId="70" r:id="rId72"/>
    <sheet name="D5 1-4 NS" sheetId="71" r:id="rId73"/>
    <sheet name="Lactated Ringers" sheetId="72" r:id="rId74"/>
    <sheet name="Normal Saline 0.9%" sheetId="73" r:id="rId75"/>
    <sheet name="Fluids w KCL Additive" sheetId="74" r:id="rId76"/>
    <sheet name="Clinolipid" sheetId="125" r:id="rId77"/>
    <sheet name="PPN, TPN, Fluids w MVI additive" sheetId="75" r:id="rId78"/>
    <sheet name="PPN, TPN, Fluids w Mag additiv " sheetId="76" r:id="rId79"/>
    <sheet name="PPN" sheetId="77" r:id="rId80"/>
    <sheet name="Magnesium Sulfate" sheetId="127" r:id="rId81"/>
    <sheet name="TPN with or without lipids" sheetId="78" r:id="rId82"/>
    <sheet name="TPN - PPN with Insulin" sheetId="79" r:id="rId83"/>
    <sheet name="TPN - PPN - Famotidine- Pepcid " sheetId="80" r:id="rId84"/>
    <sheet name="TPN - PPN - Reglan additive" sheetId="81" r:id="rId85"/>
    <sheet name="TPN - PPN - Zantac additive" sheetId="82" r:id="rId86"/>
    <sheet name="Pamidronate Disodium - Aredia" sheetId="83" r:id="rId87"/>
    <sheet name="Lorazepam - Ativan" sheetId="84" r:id="rId88"/>
    <sheet name="Diphenydramine - Benedryl" sheetId="85" r:id="rId89"/>
    <sheet name="Alteplace - Cathflo - Activase" sheetId="86" r:id="rId90"/>
    <sheet name="Imiglucerase - Cerezyme" sheetId="87" r:id="rId91"/>
    <sheet name="C1 Inhibitor - Cinryze" sheetId="88" r:id="rId92"/>
    <sheet name="Cyclosporin" sheetId="89" r:id="rId93"/>
    <sheet name="Dobutamine" sheetId="90" r:id="rId94"/>
    <sheet name="Ethanol Lock" sheetId="91" r:id="rId95"/>
    <sheet name="Anti-hemophilic Factor - F VIII" sheetId="92" r:id="rId96"/>
    <sheet name="Sodium Ferric Gluconate-Ferrlec" sheetId="93" r:id="rId97"/>
    <sheet name="Filgrastim - Neupogen - Neulast" sheetId="94" r:id="rId98"/>
    <sheet name="Hizentra - SCIG" sheetId="95" r:id="rId99"/>
    <sheet name="Iron Sucrose - Venofer" sheetId="96" r:id="rId100"/>
    <sheet name="IVIG - Gammamune - Gammunex" sheetId="97" r:id="rId101"/>
    <sheet name="Milrinone - Primacor" sheetId="98" r:id="rId102"/>
    <sheet name="Octreotide Acetate-Sandostatin" sheetId="99" r:id="rId103"/>
    <sheet name="Alpha 1 Proteinase Inhibitor" sheetId="100" r:id="rId104"/>
    <sheet name="Esomeprazole - Nexium IV" sheetId="120" r:id="rId105"/>
    <sheet name="Pantoprazole Sodium - Protonix" sheetId="101" r:id="rId106"/>
    <sheet name="Remodulin" sheetId="102" r:id="rId107"/>
    <sheet name="Veletri - Epoprostenol" sheetId="123" r:id="rId108"/>
    <sheet name="Methylprednisolone - Solumedrol" sheetId="103" r:id="rId109"/>
    <sheet name="Vivaglobin - SCIG" sheetId="104" r:id="rId110"/>
    <sheet name="Ondansetron Hydrochloride - Zof" sheetId="105" r:id="rId111"/>
    <sheet name="Levetiracetam - Keppra" sheetId="116" r:id="rId112"/>
    <sheet name="Zoledronic acid - Zometa" sheetId="106" r:id="rId113"/>
    <sheet name="Bupivicaine" sheetId="107" r:id="rId114"/>
    <sheet name="Duramorph" sheetId="108" r:id="rId115"/>
    <sheet name="Fentanyl Citrate - Sublimaze" sheetId="109" r:id="rId116"/>
    <sheet name="Hydromorphone - Dilaudid" sheetId="110" r:id="rId117"/>
    <sheet name="Dolophine - Methadone" sheetId="111" r:id="rId118"/>
    <sheet name="Morphine Sulfate" sheetId="112" r:id="rId119"/>
    <sheet name="Infliximab - Remicade" sheetId="113" r:id="rId120"/>
    <sheet name="Levothyroxine" sheetId="121" r:id="rId121"/>
    <sheet name="Eculizumab - Soliris" sheetId="122" r:id="rId122"/>
  </sheets>
  <definedNames>
    <definedName name="_xlnm._FilterDatabase" localSheetId="3" hidden="1">'Duplicate - Sortable'!$A$1:$L$117</definedName>
    <definedName name="_xlnm._FilterDatabase" localSheetId="1" hidden="1">'Protected - Detail re Meds'!$A$1:$L$115</definedName>
    <definedName name="_xlnm.Print_Area" localSheetId="47">'Acyclovir - Zovirax'!$A$1:$J$34</definedName>
    <definedName name="_xlnm.Print_Area" localSheetId="103">'Alpha 1 Proteinase Inhibitor'!$A$1:$J$34</definedName>
    <definedName name="_xlnm.Print_Area" localSheetId="89">'Alteplace - Cathflo - Activase'!$A$1:$J$34</definedName>
    <definedName name="_xlnm.Print_Area" localSheetId="4">'Amikacin - Amikin'!$A$1:$J$34</definedName>
    <definedName name="_xlnm.Print_Area" localSheetId="48">'Amph B Lipid Comp - Abelcet'!$A$1:$J$34</definedName>
    <definedName name="_xlnm.Print_Area" localSheetId="49">'Amph B Lipid Comp - Ambizone'!$A$1:$J$34</definedName>
    <definedName name="_xlnm.Print_Area" localSheetId="5">'Amphotericin B'!$A$1:$J$34</definedName>
    <definedName name="_xlnm.Print_Area" localSheetId="6">Ampicillin!$A$1:$J$34</definedName>
    <definedName name="_xlnm.Print_Area" localSheetId="7">'Ampicillin Sublactum-Unasyn'!$A$1:$J$34</definedName>
    <definedName name="_xlnm.Print_Area" localSheetId="95">'Anti-hemophilic Factor - F VIII'!$A$1:$J$34</definedName>
    <definedName name="_xlnm.Print_Area" localSheetId="8">'Avycaz - Ceftazidime-Avibactam'!$A$1:$J$35</definedName>
    <definedName name="_xlnm.Print_Area" localSheetId="9">'Azithromycin-Zithromax'!$A$1:$J$34</definedName>
    <definedName name="_xlnm.Print_Area" localSheetId="10">'Aztreonam - Azactam'!$A$1:$J$34</definedName>
    <definedName name="_xlnm.Print_Area" localSheetId="56">'Blinatumomab - Blincyto'!$A$1:$J$35</definedName>
    <definedName name="_xlnm.Print_Area" localSheetId="65">'Bumetanide - Bumex'!$A$1:$J$34</definedName>
    <definedName name="_xlnm.Print_Area" localSheetId="113">Bupivicaine!$A$1:$J$34</definedName>
    <definedName name="_xlnm.Print_Area" localSheetId="91">'C1 Inhibitor - Cinryze'!$A$1:$J$34</definedName>
    <definedName name="_xlnm.Print_Area" localSheetId="50">'Caspofungin - Cancidas'!$A$1:$J$34</definedName>
    <definedName name="_xlnm.Print_Area" localSheetId="11">'Cefazolin - Ancef - Kefzol'!$A$1:$J$34</definedName>
    <definedName name="_xlnm.Print_Area" localSheetId="12">'Cefepime - Maxipime'!$A$1:$J$34</definedName>
    <definedName name="_xlnm.Print_Area" localSheetId="13">'Cefoperazone - Cefobid'!$A$1:$J$34</definedName>
    <definedName name="_xlnm.Print_Area" localSheetId="14">'Cefotan - Cefotetan'!$A$1:$J$34</definedName>
    <definedName name="_xlnm.Print_Area" localSheetId="15">'Cefotaxime - Clarforan'!$A$1:$J$34</definedName>
    <definedName name="_xlnm.Print_Area" localSheetId="16">'Cefoxitin - Mefoxin'!$A$1:$J$34</definedName>
    <definedName name="_xlnm.Print_Area" localSheetId="17">'Ceftaroline - Teflaro'!$A$1:$J$34</definedName>
    <definedName name="_xlnm.Print_Area" localSheetId="18">'Ceftazidime - Fortaz'!$A$1:$J$34</definedName>
    <definedName name="_xlnm.Print_Area" localSheetId="20">'Ceftriaxone - Rocephin'!$A$1:$J$34</definedName>
    <definedName name="_xlnm.Print_Area" localSheetId="66">'Chlorothiazide - Diuril'!$A$1:$J$34</definedName>
    <definedName name="_xlnm.Print_Area" localSheetId="21">'Ciprofloxacin - Cipro'!$A$1:$J$34</definedName>
    <definedName name="_xlnm.Print_Area" localSheetId="22">'Clindimycin - Cleocin'!$A$1:$J$34</definedName>
    <definedName name="_xlnm.Print_Area" localSheetId="64">'Cocktail - Adria-Etop-Vinblast'!$A$1:$J$34</definedName>
    <definedName name="_xlnm.Print_Area" localSheetId="92">Cyclosporin!$A$1:$J$34</definedName>
    <definedName name="_xlnm.Print_Area" localSheetId="57">'Cytarabine - Ara-C'!$A$1:$J$34</definedName>
    <definedName name="_xlnm.Print_Area" localSheetId="71">'D5 1-2 NS - Hydration'!$A$1:$J$34</definedName>
    <definedName name="_xlnm.Print_Area" localSheetId="72">'D5 1-4 NS'!$A$1:$J$34</definedName>
    <definedName name="_xlnm.Print_Area" localSheetId="70">'D5LR - Hydration'!$A$1:$J$34</definedName>
    <definedName name="_xlnm.Print_Area" localSheetId="69">'D5W - Hydration'!$A$1:$J$34</definedName>
    <definedName name="_xlnm.Print_Area" localSheetId="23">'Daptomycin - Cubicin'!$A$1:$J$34</definedName>
    <definedName name="_xlnm.Print_Area" localSheetId="88">'Diphenydramine - Benedryl'!$A$1:$J$34</definedName>
    <definedName name="_xlnm.Print_Area" localSheetId="93">Dobutamine!$A$1:$J$36</definedName>
    <definedName name="_xlnm.Print_Area" localSheetId="117">'Dolophine - Methadone'!$A$1:$J$34</definedName>
    <definedName name="_xlnm.Print_Area" localSheetId="24">'Doripenun - Dorabax'!$A$1:$J$34</definedName>
    <definedName name="_xlnm.Print_Area" localSheetId="55">'Doxorubicin - Adriamycin'!$A$1:$J$34</definedName>
    <definedName name="_xlnm.Print_Area" localSheetId="25">'Doxycycline - Doxy100'!$A$1:$J$34</definedName>
    <definedName name="_xlnm.Print_Area" localSheetId="114">Duramorph!$A$1:$J$34</definedName>
    <definedName name="_xlnm.Print_Area" localSheetId="26">'Ertepenum - Invanz'!$A$1:$J$34</definedName>
    <definedName name="_xlnm.Print_Area" localSheetId="27">'Erythrocin - Erythromycin'!$A$1:$J$34</definedName>
    <definedName name="_xlnm.Print_Area" localSheetId="94">'Ethanol Lock'!$A$1:$J$34</definedName>
    <definedName name="_xlnm.Print_Area" localSheetId="58">'Etoposide - Vepacid VP'!$A$1:$J$34</definedName>
    <definedName name="_xlnm.Print_Area" localSheetId="115">'Fentanyl Citrate - Sublimaze'!$A$1:$J$34</definedName>
    <definedName name="_xlnm.Print_Area" localSheetId="97">'Filgrastim - Neupogen - Neulast'!$A$1:$J$34</definedName>
    <definedName name="_xlnm.Print_Area" localSheetId="51">'Fluconazole - Diflucan'!$A$1:$J$34</definedName>
    <definedName name="_xlnm.Print_Area" localSheetId="75">'Fluids w KCL Additive'!$A$1:$J$34</definedName>
    <definedName name="_xlnm.Print_Area" localSheetId="63">'Fluorouracil - 5FU'!$A$1:$J$34</definedName>
    <definedName name="_xlnm.Print_Area" localSheetId="52">'Foscarnet - Foscavir'!$A$1:$J$34</definedName>
    <definedName name="_xlnm.Print_Area" localSheetId="67">'Furosemide - Lasix'!$A$1:$J$34</definedName>
    <definedName name="_xlnm.Print_Area" localSheetId="53">'Gancyclovir - Cytovene'!$A$1:$J$34</definedName>
    <definedName name="_xlnm.Print_Area" localSheetId="28">Gentamycin!$A$1:$J$34</definedName>
    <definedName name="_xlnm.Print_Area" localSheetId="98">'Hizentra - SCIG'!$A$1:$J$34</definedName>
    <definedName name="_xlnm.Print_Area" localSheetId="116">'Hydromorphone - Dilaudid'!$A$1:$J$34</definedName>
    <definedName name="_xlnm.Print_Area" localSheetId="90">'Imiglucerase - Cerezyme'!$A$1:$J$34</definedName>
    <definedName name="_xlnm.Print_Area" localSheetId="29">'Imipenem - Primaxin'!$A$1:$J$34</definedName>
    <definedName name="_xlnm.Print_Area" localSheetId="59">'Irinotecan - Camptosar'!$A$1:$J$34</definedName>
    <definedName name="_xlnm.Print_Area" localSheetId="99">'Iron Sucrose - Venofer'!$A$1:$J$34</definedName>
    <definedName name="_xlnm.Print_Area" localSheetId="100">'IVIG - Gammamune - Gammunex'!$A$1:$J$34</definedName>
    <definedName name="_xlnm.Print_Area" localSheetId="30">'Kanamycin - A Kantrex'!$A$1:$J$34</definedName>
    <definedName name="_xlnm.Print_Area" localSheetId="73">'Lactated Ringers'!$A$1:$J$34</definedName>
    <definedName name="_xlnm.Print_Area" localSheetId="31">'Levofloxicin - Levaquin'!$A$1:$J$34</definedName>
    <definedName name="_xlnm.Print_Area" localSheetId="87">'Lorazepam - Ativan'!$A$1:$J$34</definedName>
    <definedName name="_xlnm.Print_Area" localSheetId="32">'Meropenun - Merrem'!$A$1:$J$34</definedName>
    <definedName name="_xlnm.Print_Area" localSheetId="60">'Methotrexate - MTX'!$A$1:$J$34</definedName>
    <definedName name="_xlnm.Print_Area" localSheetId="108">'Methylprednisolone - Solumedrol'!$A$1:$J$34</definedName>
    <definedName name="_xlnm.Print_Area" localSheetId="33">'Metronidazole HCI - Flagyl'!$A$1:$J$34</definedName>
    <definedName name="_xlnm.Print_Area" localSheetId="54">'Micafungin - Mycamine'!$A$1:$J$34</definedName>
    <definedName name="_xlnm.Print_Area" localSheetId="101">'Milrinone - Primacor'!$A$1:$J$34</definedName>
    <definedName name="_xlnm.Print_Area" localSheetId="118">'Morphine Sulfate'!$A$1:$J$34</definedName>
    <definedName name="_xlnm.Print_Area" localSheetId="34">'Moxifloxcin - Aclox'!$A$1:$J$34</definedName>
    <definedName name="_xlnm.Print_Area" localSheetId="35">'Nafcillin - Unipen'!$A$1:$J$34</definedName>
    <definedName name="_xlnm.Print_Area" localSheetId="74">'Normal Saline 0.9%'!$A$1:$J$34</definedName>
    <definedName name="_xlnm.Print_Area" localSheetId="102">'Octreotide Acetate-Sandostatin'!$A$1:$J$34</definedName>
    <definedName name="_xlnm.Print_Area" localSheetId="110">'Ondansetron Hydrochloride - Zof'!$A$1:$J$34</definedName>
    <definedName name="_xlnm.Print_Area" localSheetId="36">Oxacillin!$A$1:$J$34</definedName>
    <definedName name="_xlnm.Print_Area" localSheetId="86">'Pamidronate Disodium - Aredia'!$A$1:$J$34</definedName>
    <definedName name="_xlnm.Print_Area" localSheetId="105">'Pantoprazole Sodium - Protonix'!$A$1:$J$34</definedName>
    <definedName name="_xlnm.Print_Area" localSheetId="37">Penicillin!$A$1:$J$34</definedName>
    <definedName name="_xlnm.Print_Area" localSheetId="38">'Piperacillin - Pipracil'!$A$1:$J$34</definedName>
    <definedName name="_xlnm.Print_Area" localSheetId="39">'Pipericillin-Tazobactam-Zosyn '!$A$1:$J$34</definedName>
    <definedName name="_xlnm.Print_Area" localSheetId="79">PPN!$A$1:$J$34</definedName>
    <definedName name="_xlnm.Print_Area" localSheetId="78">'PPN, TPN, Fluids w Mag additiv '!$A$1:$J$34</definedName>
    <definedName name="_xlnm.Print_Area" localSheetId="77">'PPN, TPN, Fluids w MVI additive'!$A$1:$J$36</definedName>
    <definedName name="_xlnm.Print_Area" localSheetId="1">'Protected - Detail re Meds'!$A$1:$L$115</definedName>
    <definedName name="_xlnm.Print_Area" localSheetId="106">Remodulin!$A$1:$J$34</definedName>
    <definedName name="_xlnm.Print_Area" localSheetId="40">'Rifampin - Rifadin'!$A$1:$J$34</definedName>
    <definedName name="_xlnm.Print_Area" localSheetId="41">'SMZ-TMP - Bactrim'!$A$1:$J$34</definedName>
    <definedName name="_xlnm.Print_Area" localSheetId="96">'Sodium Ferric Gluconate-Ferrlec'!$A$1:$J$34</definedName>
    <definedName name="_xlnm.Print_Area" localSheetId="42">Synercid!$A$1:$J$34</definedName>
    <definedName name="_xlnm.Print_Area" localSheetId="43">'Ticarcillin - Timentin'!$A$1:$J$34</definedName>
    <definedName name="_xlnm.Print_Area" localSheetId="44">'Tigecycline - Tigacil'!$A$1:$J$34</definedName>
    <definedName name="_xlnm.Print_Area" localSheetId="45">'Tobramycin - Nebcin'!$A$1:$J$34</definedName>
    <definedName name="_xlnm.Print_Area" localSheetId="68">'Torsemide - Demadex'!$A$1:$J$34</definedName>
    <definedName name="_xlnm.Print_Area" localSheetId="83">'TPN - PPN - Famotidine- Pepcid '!$A$1:$J$35</definedName>
    <definedName name="_xlnm.Print_Area" localSheetId="84">'TPN - PPN - Reglan additive'!$A$1:$J$35</definedName>
    <definedName name="_xlnm.Print_Area" localSheetId="85">'TPN - PPN - Zantac additive'!$A$1:$J$35</definedName>
    <definedName name="_xlnm.Print_Area" localSheetId="82">'TPN - PPN with Insulin'!$A$1:$J$35</definedName>
    <definedName name="_xlnm.Print_Area" localSheetId="81">'TPN with or without lipids'!$A$1:$J$35</definedName>
    <definedName name="_xlnm.Print_Area" localSheetId="46">'Vancomycin - Vancocin'!$A$1:$J$34</definedName>
    <definedName name="_xlnm.Print_Area" localSheetId="107">'Veletri - Epoprostenol'!$A$1:$J$34</definedName>
    <definedName name="_xlnm.Print_Area" localSheetId="61">'Vinblastine - VLB'!$A$1:$J$34</definedName>
    <definedName name="_xlnm.Print_Area" localSheetId="62">'Vincristine - VCR'!$A$1:$J$34</definedName>
    <definedName name="_xlnm.Print_Area" localSheetId="109">'Vivaglobin - SCIG'!$A$1:$J$34</definedName>
    <definedName name="_xlnm.Print_Area" localSheetId="112">'Zoledronic acid - Zometa'!$A$1:$J$34</definedName>
    <definedName name="_xlnm.Print_Titles" localSheetId="3">'Duplicate - Sortable'!$1:$1</definedName>
    <definedName name="_xlnm.Print_Titles" localSheetId="1">'Protected - Detail re Meds'!$A:$B,'Protected - Detail re Meds'!$1:$1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27" l="1"/>
  <c r="E13" i="127"/>
  <c r="E12" i="127"/>
  <c r="E11" i="127"/>
  <c r="E10" i="127"/>
  <c r="B7" i="127"/>
  <c r="B4" i="127"/>
  <c r="G3" i="127"/>
  <c r="B3" i="127"/>
  <c r="B3" i="125" l="1"/>
  <c r="B7" i="125"/>
  <c r="E13" i="125"/>
  <c r="E12" i="125"/>
  <c r="E11" i="125"/>
  <c r="B4" i="125"/>
  <c r="G3" i="125"/>
  <c r="AB2" i="124" l="1"/>
  <c r="F24" i="124" s="1"/>
  <c r="AA2" i="124"/>
  <c r="D23" i="124" s="1"/>
  <c r="Z2" i="124"/>
  <c r="E21" i="124" s="1"/>
  <c r="Y2" i="124"/>
  <c r="E20" i="124" s="1"/>
  <c r="X2" i="124"/>
  <c r="W2" i="124"/>
  <c r="E18" i="124" s="1"/>
  <c r="V2" i="124"/>
  <c r="E14" i="124" s="1"/>
  <c r="U2" i="124"/>
  <c r="E13" i="124" s="1"/>
  <c r="T2" i="124"/>
  <c r="E12" i="124" s="1"/>
  <c r="S2" i="124"/>
  <c r="B7" i="124" s="1"/>
  <c r="R2" i="124"/>
  <c r="B6" i="124" s="1"/>
  <c r="Q2" i="124"/>
  <c r="G6" i="124" s="1"/>
  <c r="E19" i="124"/>
  <c r="AA2" i="123" l="1"/>
  <c r="E21" i="123" s="1"/>
  <c r="Z2" i="123"/>
  <c r="E19" i="123" s="1"/>
  <c r="Y2" i="123"/>
  <c r="E18" i="123" s="1"/>
  <c r="X2" i="123"/>
  <c r="E17" i="123" s="1"/>
  <c r="W2" i="123"/>
  <c r="E16" i="123" s="1"/>
  <c r="V2" i="123"/>
  <c r="E12" i="123" s="1"/>
  <c r="U2" i="123"/>
  <c r="E11" i="123" s="1"/>
  <c r="T2" i="123"/>
  <c r="E10" i="123" s="1"/>
  <c r="S2" i="123"/>
  <c r="B7" i="123" s="1"/>
  <c r="R2" i="123"/>
  <c r="B6" i="123" s="1"/>
  <c r="Q2" i="123"/>
  <c r="G6" i="123" s="1"/>
  <c r="AA2" i="122" l="1"/>
  <c r="E21" i="122" s="1"/>
  <c r="Z2" i="122"/>
  <c r="E19" i="122" s="1"/>
  <c r="Y2" i="122"/>
  <c r="E18" i="122" s="1"/>
  <c r="X2" i="122"/>
  <c r="E17" i="122" s="1"/>
  <c r="W2" i="122"/>
  <c r="E16" i="122" s="1"/>
  <c r="V2" i="122"/>
  <c r="E12" i="122" s="1"/>
  <c r="U2" i="122"/>
  <c r="E11" i="122" s="1"/>
  <c r="T2" i="122"/>
  <c r="E10" i="122" s="1"/>
  <c r="S2" i="122"/>
  <c r="B7" i="122" s="1"/>
  <c r="R2" i="122"/>
  <c r="B6" i="122" s="1"/>
  <c r="Q2" i="122"/>
  <c r="G6" i="122" s="1"/>
  <c r="AA2" i="121" l="1"/>
  <c r="E21" i="121" s="1"/>
  <c r="Z2" i="121"/>
  <c r="E19" i="121" s="1"/>
  <c r="Y2" i="121"/>
  <c r="E18" i="121" s="1"/>
  <c r="X2" i="121"/>
  <c r="E17" i="121" s="1"/>
  <c r="W2" i="121"/>
  <c r="E16" i="121" s="1"/>
  <c r="V2" i="121"/>
  <c r="E12" i="121" s="1"/>
  <c r="U2" i="121"/>
  <c r="E11" i="121" s="1"/>
  <c r="T2" i="121"/>
  <c r="E10" i="121" s="1"/>
  <c r="S2" i="121"/>
  <c r="B7" i="121" s="1"/>
  <c r="R2" i="121"/>
  <c r="Q2" i="121"/>
  <c r="G6" i="121" s="1"/>
  <c r="AA2" i="113"/>
  <c r="Z2" i="113"/>
  <c r="Y2" i="113"/>
  <c r="X2" i="113"/>
  <c r="W2" i="113"/>
  <c r="V2" i="113"/>
  <c r="U2" i="113"/>
  <c r="T2" i="113"/>
  <c r="S2" i="113"/>
  <c r="R2" i="113"/>
  <c r="Q2" i="113"/>
  <c r="AA2" i="112"/>
  <c r="Z2" i="112"/>
  <c r="Y2" i="112"/>
  <c r="X2" i="112"/>
  <c r="W2" i="112"/>
  <c r="V2" i="112"/>
  <c r="U2" i="112"/>
  <c r="T2" i="112"/>
  <c r="S2" i="112"/>
  <c r="R2" i="112"/>
  <c r="Q2" i="112"/>
  <c r="AA2" i="111"/>
  <c r="Z2" i="111"/>
  <c r="Y2" i="111"/>
  <c r="X2" i="111"/>
  <c r="W2" i="111"/>
  <c r="V2" i="111"/>
  <c r="U2" i="111"/>
  <c r="T2" i="111"/>
  <c r="S2" i="111"/>
  <c r="R2" i="111"/>
  <c r="Q2" i="111"/>
  <c r="AA2" i="110"/>
  <c r="Z2" i="110"/>
  <c r="Y2" i="110"/>
  <c r="X2" i="110"/>
  <c r="W2" i="110"/>
  <c r="V2" i="110"/>
  <c r="U2" i="110"/>
  <c r="T2" i="110"/>
  <c r="S2" i="110"/>
  <c r="R2" i="110"/>
  <c r="Q2" i="110"/>
  <c r="AA2" i="109"/>
  <c r="Z2" i="109"/>
  <c r="Y2" i="109"/>
  <c r="X2" i="109"/>
  <c r="W2" i="109"/>
  <c r="V2" i="109"/>
  <c r="U2" i="109"/>
  <c r="T2" i="109"/>
  <c r="S2" i="109"/>
  <c r="R2" i="109"/>
  <c r="Q2" i="109"/>
  <c r="AA2" i="108"/>
  <c r="Z2" i="108"/>
  <c r="Y2" i="108"/>
  <c r="X2" i="108"/>
  <c r="W2" i="108"/>
  <c r="V2" i="108"/>
  <c r="U2" i="108"/>
  <c r="T2" i="108"/>
  <c r="S2" i="108"/>
  <c r="R2" i="108"/>
  <c r="Q2" i="108"/>
  <c r="AA2" i="107"/>
  <c r="Z2" i="107"/>
  <c r="Y2" i="107"/>
  <c r="X2" i="107"/>
  <c r="W2" i="107"/>
  <c r="V2" i="107"/>
  <c r="U2" i="107"/>
  <c r="T2" i="107"/>
  <c r="S2" i="107"/>
  <c r="R2" i="107"/>
  <c r="Q2" i="107"/>
  <c r="AA2" i="106"/>
  <c r="Z2" i="106"/>
  <c r="Y2" i="106"/>
  <c r="X2" i="106"/>
  <c r="W2" i="106"/>
  <c r="V2" i="106"/>
  <c r="U2" i="106"/>
  <c r="T2" i="106"/>
  <c r="S2" i="106"/>
  <c r="R2" i="106"/>
  <c r="Q2" i="106"/>
  <c r="AA2" i="116"/>
  <c r="Z2" i="116"/>
  <c r="Y2" i="116"/>
  <c r="X2" i="116"/>
  <c r="W2" i="116"/>
  <c r="V2" i="116"/>
  <c r="U2" i="116"/>
  <c r="T2" i="116"/>
  <c r="S2" i="116"/>
  <c r="R2" i="116"/>
  <c r="Q2" i="116"/>
  <c r="AA2" i="105"/>
  <c r="Z2" i="105"/>
  <c r="Y2" i="105"/>
  <c r="X2" i="105"/>
  <c r="W2" i="105"/>
  <c r="V2" i="105"/>
  <c r="U2" i="105"/>
  <c r="T2" i="105"/>
  <c r="S2" i="105"/>
  <c r="R2" i="105"/>
  <c r="Q2" i="105"/>
  <c r="AA2" i="104"/>
  <c r="Z2" i="104"/>
  <c r="Y2" i="104"/>
  <c r="X2" i="104"/>
  <c r="W2" i="104"/>
  <c r="V2" i="104"/>
  <c r="U2" i="104"/>
  <c r="T2" i="104"/>
  <c r="S2" i="104"/>
  <c r="R2" i="104"/>
  <c r="Q2" i="104"/>
  <c r="AA2" i="103"/>
  <c r="Z2" i="103"/>
  <c r="Y2" i="103"/>
  <c r="X2" i="103"/>
  <c r="W2" i="103"/>
  <c r="V2" i="103"/>
  <c r="U2" i="103"/>
  <c r="T2" i="103"/>
  <c r="S2" i="103"/>
  <c r="R2" i="103"/>
  <c r="Q2" i="103"/>
  <c r="AA2" i="102"/>
  <c r="Z2" i="102"/>
  <c r="Y2" i="102"/>
  <c r="X2" i="102"/>
  <c r="W2" i="102"/>
  <c r="V2" i="102"/>
  <c r="U2" i="102"/>
  <c r="T2" i="102"/>
  <c r="S2" i="102"/>
  <c r="R2" i="102"/>
  <c r="Q2" i="102"/>
  <c r="AA2" i="101"/>
  <c r="Z2" i="101"/>
  <c r="Y2" i="101"/>
  <c r="X2" i="101"/>
  <c r="W2" i="101"/>
  <c r="V2" i="101"/>
  <c r="U2" i="101"/>
  <c r="T2" i="101"/>
  <c r="S2" i="101"/>
  <c r="R2" i="101"/>
  <c r="Q2" i="101"/>
  <c r="B6" i="121"/>
  <c r="AA2" i="120"/>
  <c r="E21" i="120" s="1"/>
  <c r="Z2" i="120"/>
  <c r="E19" i="120" s="1"/>
  <c r="Y2" i="120"/>
  <c r="E18" i="120" s="1"/>
  <c r="X2" i="120"/>
  <c r="E17" i="120" s="1"/>
  <c r="W2" i="120"/>
  <c r="E16" i="120" s="1"/>
  <c r="V2" i="120"/>
  <c r="E12" i="120" s="1"/>
  <c r="U2" i="120"/>
  <c r="E11" i="120" s="1"/>
  <c r="T2" i="120"/>
  <c r="E10" i="120" s="1"/>
  <c r="S2" i="120"/>
  <c r="B7" i="120" s="1"/>
  <c r="R2" i="120"/>
  <c r="B6" i="120" s="1"/>
  <c r="Q2" i="120"/>
  <c r="G6" i="120" s="1"/>
  <c r="AA2" i="119" l="1"/>
  <c r="F23" i="119" s="1"/>
  <c r="Z2" i="119"/>
  <c r="E21" i="119" s="1"/>
  <c r="Y2" i="119"/>
  <c r="X2" i="119"/>
  <c r="E19" i="119" s="1"/>
  <c r="W2" i="119"/>
  <c r="E18" i="119" s="1"/>
  <c r="V2" i="119"/>
  <c r="E14" i="119" s="1"/>
  <c r="U2" i="119"/>
  <c r="E13" i="119" s="1"/>
  <c r="T2" i="119"/>
  <c r="E12" i="119" s="1"/>
  <c r="S2" i="119"/>
  <c r="B7" i="119" s="1"/>
  <c r="R2" i="119"/>
  <c r="B6" i="119" s="1"/>
  <c r="Q2" i="119"/>
  <c r="G6" i="119" s="1"/>
  <c r="E20" i="119"/>
  <c r="E21" i="113" l="1"/>
  <c r="E19" i="113"/>
  <c r="E17" i="113"/>
  <c r="E16" i="113"/>
  <c r="E12" i="113"/>
  <c r="E11" i="113"/>
  <c r="E10" i="113"/>
  <c r="B7" i="113"/>
  <c r="B6" i="113"/>
  <c r="G6" i="113"/>
  <c r="E18" i="113"/>
  <c r="E21" i="112"/>
  <c r="E19" i="112"/>
  <c r="E18" i="112"/>
  <c r="E17" i="112"/>
  <c r="E16" i="112"/>
  <c r="E12" i="112"/>
  <c r="E11" i="112"/>
  <c r="E10" i="112"/>
  <c r="B7" i="112"/>
  <c r="G6" i="112"/>
  <c r="B6" i="112"/>
  <c r="E21" i="111"/>
  <c r="E19" i="111"/>
  <c r="E18" i="111"/>
  <c r="E17" i="111"/>
  <c r="E12" i="111"/>
  <c r="E11" i="111"/>
  <c r="E10" i="111"/>
  <c r="B7" i="111"/>
  <c r="B6" i="111"/>
  <c r="G6" i="111"/>
  <c r="E16" i="111"/>
  <c r="E21" i="110"/>
  <c r="E19" i="110"/>
  <c r="E18" i="110"/>
  <c r="E17" i="110"/>
  <c r="E16" i="110"/>
  <c r="E12" i="110"/>
  <c r="E11" i="110"/>
  <c r="E10" i="110"/>
  <c r="B7" i="110"/>
  <c r="B6" i="110"/>
  <c r="G6" i="110"/>
  <c r="E21" i="109"/>
  <c r="E19" i="109"/>
  <c r="E18" i="109"/>
  <c r="E17" i="109"/>
  <c r="E16" i="109"/>
  <c r="E12" i="109"/>
  <c r="E11" i="109"/>
  <c r="E10" i="109"/>
  <c r="B7" i="109"/>
  <c r="B6" i="109"/>
  <c r="G6" i="109"/>
  <c r="E21" i="108"/>
  <c r="E19" i="108"/>
  <c r="E18" i="108"/>
  <c r="E17" i="108"/>
  <c r="E16" i="108"/>
  <c r="E12" i="108"/>
  <c r="E11" i="108"/>
  <c r="E10" i="108"/>
  <c r="B7" i="108"/>
  <c r="B6" i="108"/>
  <c r="G6" i="108"/>
  <c r="E18" i="107"/>
  <c r="E17" i="107"/>
  <c r="E16" i="107"/>
  <c r="E12" i="107"/>
  <c r="E11" i="107"/>
  <c r="E10" i="107"/>
  <c r="B7" i="107"/>
  <c r="B6" i="107"/>
  <c r="G6" i="107"/>
  <c r="E19" i="107"/>
  <c r="E21" i="107"/>
  <c r="E19" i="106"/>
  <c r="E18" i="106"/>
  <c r="E17" i="106"/>
  <c r="E12" i="106"/>
  <c r="E11" i="106"/>
  <c r="E10" i="106"/>
  <c r="B7" i="106"/>
  <c r="B6" i="106"/>
  <c r="E21" i="106"/>
  <c r="E16" i="106"/>
  <c r="G6" i="106"/>
  <c r="E21" i="116"/>
  <c r="E19" i="116"/>
  <c r="E18" i="116"/>
  <c r="E17" i="116"/>
  <c r="E16" i="116"/>
  <c r="E12" i="116"/>
  <c r="E11" i="116"/>
  <c r="E10" i="116"/>
  <c r="B7" i="116"/>
  <c r="B6" i="116"/>
  <c r="G6" i="116"/>
  <c r="E21" i="105"/>
  <c r="E19" i="105"/>
  <c r="E18" i="105"/>
  <c r="E17" i="105"/>
  <c r="E16" i="105"/>
  <c r="E12" i="105"/>
  <c r="E11" i="105"/>
  <c r="E10" i="105"/>
  <c r="B7" i="105"/>
  <c r="B6" i="105"/>
  <c r="G6" i="105"/>
  <c r="E21" i="104"/>
  <c r="E19" i="104"/>
  <c r="E18" i="104"/>
  <c r="E17" i="104"/>
  <c r="E16" i="104"/>
  <c r="E12" i="104"/>
  <c r="E10" i="104"/>
  <c r="B7" i="104"/>
  <c r="B6" i="104"/>
  <c r="G6" i="104"/>
  <c r="E11" i="104"/>
  <c r="E21" i="103"/>
  <c r="E19" i="103"/>
  <c r="E18" i="103"/>
  <c r="E17" i="103"/>
  <c r="E12" i="103"/>
  <c r="E10" i="103"/>
  <c r="B7" i="103"/>
  <c r="B6" i="103"/>
  <c r="G6" i="103"/>
  <c r="E11" i="103"/>
  <c r="E16" i="103"/>
  <c r="E19" i="102"/>
  <c r="E18" i="102"/>
  <c r="E17" i="102"/>
  <c r="E16" i="102"/>
  <c r="E12" i="102"/>
  <c r="E11" i="102"/>
  <c r="E10" i="102"/>
  <c r="B7" i="102"/>
  <c r="B6" i="102"/>
  <c r="G6" i="102"/>
  <c r="E21" i="102"/>
  <c r="E21" i="101"/>
  <c r="E19" i="101"/>
  <c r="E18" i="101"/>
  <c r="E16" i="101"/>
  <c r="E12" i="101"/>
  <c r="E11" i="101"/>
  <c r="E10" i="101"/>
  <c r="B7" i="101"/>
  <c r="B6" i="101"/>
  <c r="G6" i="101"/>
  <c r="E17" i="101"/>
  <c r="AA2" i="100"/>
  <c r="E21" i="100" s="1"/>
  <c r="Z2" i="100"/>
  <c r="E19" i="100" s="1"/>
  <c r="Y2" i="100"/>
  <c r="E18" i="100" s="1"/>
  <c r="X2" i="100"/>
  <c r="E17" i="100" s="1"/>
  <c r="W2" i="100"/>
  <c r="E16" i="100" s="1"/>
  <c r="V2" i="100"/>
  <c r="E12" i="100" s="1"/>
  <c r="U2" i="100"/>
  <c r="E11" i="100" s="1"/>
  <c r="T2" i="100"/>
  <c r="E10" i="100" s="1"/>
  <c r="S2" i="100"/>
  <c r="B7" i="100" s="1"/>
  <c r="R2" i="100"/>
  <c r="B6" i="100" s="1"/>
  <c r="Q2" i="100"/>
  <c r="G6" i="100" s="1"/>
  <c r="AA2" i="99"/>
  <c r="E21" i="99" s="1"/>
  <c r="Z2" i="99"/>
  <c r="E19" i="99" s="1"/>
  <c r="Y2" i="99"/>
  <c r="E18" i="99" s="1"/>
  <c r="X2" i="99"/>
  <c r="E17" i="99" s="1"/>
  <c r="W2" i="99"/>
  <c r="E16" i="99" s="1"/>
  <c r="V2" i="99"/>
  <c r="E12" i="99" s="1"/>
  <c r="U2" i="99"/>
  <c r="E11" i="99" s="1"/>
  <c r="T2" i="99"/>
  <c r="E10" i="99" s="1"/>
  <c r="S2" i="99"/>
  <c r="B7" i="99" s="1"/>
  <c r="R2" i="99"/>
  <c r="B6" i="99" s="1"/>
  <c r="Q2" i="99"/>
  <c r="G6" i="99" s="1"/>
  <c r="AA2" i="98"/>
  <c r="E21" i="98" s="1"/>
  <c r="Z2" i="98"/>
  <c r="E19" i="98" s="1"/>
  <c r="Y2" i="98"/>
  <c r="E18" i="98" s="1"/>
  <c r="X2" i="98"/>
  <c r="E17" i="98" s="1"/>
  <c r="W2" i="98"/>
  <c r="E16" i="98" s="1"/>
  <c r="V2" i="98"/>
  <c r="E12" i="98" s="1"/>
  <c r="U2" i="98"/>
  <c r="E11" i="98" s="1"/>
  <c r="T2" i="98"/>
  <c r="E10" i="98" s="1"/>
  <c r="S2" i="98"/>
  <c r="B7" i="98" s="1"/>
  <c r="R2" i="98"/>
  <c r="B6" i="98" s="1"/>
  <c r="Q2" i="98"/>
  <c r="G6" i="98" s="1"/>
  <c r="AA2" i="97"/>
  <c r="E23" i="97" s="1"/>
  <c r="Z2" i="97"/>
  <c r="E21" i="97" s="1"/>
  <c r="Y2" i="97"/>
  <c r="E20" i="97" s="1"/>
  <c r="X2" i="97"/>
  <c r="E19" i="97" s="1"/>
  <c r="W2" i="97"/>
  <c r="E18" i="97" s="1"/>
  <c r="V2" i="97"/>
  <c r="E14" i="97" s="1"/>
  <c r="U2" i="97"/>
  <c r="E13" i="97" s="1"/>
  <c r="T2" i="97"/>
  <c r="E12" i="97" s="1"/>
  <c r="S2" i="97"/>
  <c r="B7" i="97" s="1"/>
  <c r="R2" i="97"/>
  <c r="B6" i="97" s="1"/>
  <c r="Q2" i="97"/>
  <c r="G6" i="97" s="1"/>
  <c r="AA2" i="96"/>
  <c r="E23" i="96" s="1"/>
  <c r="Z2" i="96"/>
  <c r="E21" i="96" s="1"/>
  <c r="Y2" i="96"/>
  <c r="E20" i="96" s="1"/>
  <c r="X2" i="96"/>
  <c r="W2" i="96"/>
  <c r="E18" i="96" s="1"/>
  <c r="V2" i="96"/>
  <c r="E14" i="96" s="1"/>
  <c r="U2" i="96"/>
  <c r="E13" i="96" s="1"/>
  <c r="T2" i="96"/>
  <c r="E12" i="96" s="1"/>
  <c r="S2" i="96"/>
  <c r="B7" i="96" s="1"/>
  <c r="R2" i="96"/>
  <c r="B6" i="96" s="1"/>
  <c r="Q2" i="96"/>
  <c r="G6" i="96" s="1"/>
  <c r="E19" i="96"/>
  <c r="AA2" i="95"/>
  <c r="E23" i="95" s="1"/>
  <c r="Z2" i="95"/>
  <c r="E21" i="95" s="1"/>
  <c r="Y2" i="95"/>
  <c r="E20" i="95" s="1"/>
  <c r="X2" i="95"/>
  <c r="E19" i="95" s="1"/>
  <c r="W2" i="95"/>
  <c r="E18" i="95" s="1"/>
  <c r="V2" i="95"/>
  <c r="E14" i="95" s="1"/>
  <c r="U2" i="95"/>
  <c r="E13" i="95" s="1"/>
  <c r="T2" i="95"/>
  <c r="E12" i="95" s="1"/>
  <c r="S2" i="95"/>
  <c r="B7" i="95" s="1"/>
  <c r="R2" i="95"/>
  <c r="B6" i="95" s="1"/>
  <c r="Q2" i="95"/>
  <c r="G6" i="95" s="1"/>
  <c r="AA2" i="94"/>
  <c r="E23" i="94" s="1"/>
  <c r="Z2" i="94"/>
  <c r="E21" i="94" s="1"/>
  <c r="Y2" i="94"/>
  <c r="E20" i="94" s="1"/>
  <c r="X2" i="94"/>
  <c r="E19" i="94" s="1"/>
  <c r="W2" i="94"/>
  <c r="E18" i="94" s="1"/>
  <c r="V2" i="94"/>
  <c r="E14" i="94" s="1"/>
  <c r="U2" i="94"/>
  <c r="E13" i="94" s="1"/>
  <c r="T2" i="94"/>
  <c r="E12" i="94" s="1"/>
  <c r="S2" i="94"/>
  <c r="B7" i="94" s="1"/>
  <c r="R2" i="94"/>
  <c r="B6" i="94" s="1"/>
  <c r="Q2" i="94"/>
  <c r="G6" i="94" s="1"/>
  <c r="AA2" i="93"/>
  <c r="E23" i="93" s="1"/>
  <c r="Z2" i="93"/>
  <c r="E21" i="93" s="1"/>
  <c r="Y2" i="93"/>
  <c r="E20" i="93" s="1"/>
  <c r="X2" i="93"/>
  <c r="E19" i="93" s="1"/>
  <c r="W2" i="93"/>
  <c r="E18" i="93" s="1"/>
  <c r="V2" i="93"/>
  <c r="E14" i="93" s="1"/>
  <c r="U2" i="93"/>
  <c r="E13" i="93" s="1"/>
  <c r="T2" i="93"/>
  <c r="E12" i="93" s="1"/>
  <c r="S2" i="93"/>
  <c r="B7" i="93" s="1"/>
  <c r="R2" i="93"/>
  <c r="B6" i="93" s="1"/>
  <c r="Q2" i="93"/>
  <c r="G6" i="93" s="1"/>
  <c r="AA2" i="92"/>
  <c r="E23" i="92" s="1"/>
  <c r="Z2" i="92"/>
  <c r="E21" i="92" s="1"/>
  <c r="Y2" i="92"/>
  <c r="E20" i="92" s="1"/>
  <c r="X2" i="92"/>
  <c r="E19" i="92" s="1"/>
  <c r="W2" i="92"/>
  <c r="E18" i="92" s="1"/>
  <c r="V2" i="92"/>
  <c r="E14" i="92" s="1"/>
  <c r="U2" i="92"/>
  <c r="E13" i="92" s="1"/>
  <c r="T2" i="92"/>
  <c r="E12" i="92" s="1"/>
  <c r="S2" i="92"/>
  <c r="B7" i="92" s="1"/>
  <c r="R2" i="92"/>
  <c r="B6" i="92" s="1"/>
  <c r="Q2" i="92"/>
  <c r="G6" i="92" s="1"/>
  <c r="AA2" i="91"/>
  <c r="E23" i="91" s="1"/>
  <c r="Z2" i="91"/>
  <c r="E21" i="91" s="1"/>
  <c r="Y2" i="91"/>
  <c r="E20" i="91" s="1"/>
  <c r="X2" i="91"/>
  <c r="W2" i="91"/>
  <c r="E18" i="91" s="1"/>
  <c r="V2" i="91"/>
  <c r="E14" i="91" s="1"/>
  <c r="U2" i="91"/>
  <c r="E13" i="91" s="1"/>
  <c r="T2" i="91"/>
  <c r="E12" i="91" s="1"/>
  <c r="S2" i="91"/>
  <c r="B7" i="91" s="1"/>
  <c r="R2" i="91"/>
  <c r="B6" i="91" s="1"/>
  <c r="Q2" i="91"/>
  <c r="G6" i="91" s="1"/>
  <c r="E19" i="91"/>
  <c r="AA2" i="90"/>
  <c r="E23" i="90" s="1"/>
  <c r="Z2" i="90"/>
  <c r="E21" i="90" s="1"/>
  <c r="Y2" i="90"/>
  <c r="E20" i="90" s="1"/>
  <c r="X2" i="90"/>
  <c r="E19" i="90" s="1"/>
  <c r="W2" i="90"/>
  <c r="E18" i="90" s="1"/>
  <c r="V2" i="90"/>
  <c r="E14" i="90" s="1"/>
  <c r="U2" i="90"/>
  <c r="E13" i="90" s="1"/>
  <c r="T2" i="90"/>
  <c r="E12" i="90" s="1"/>
  <c r="S2" i="90"/>
  <c r="B7" i="90" s="1"/>
  <c r="R2" i="90"/>
  <c r="B6" i="90" s="1"/>
  <c r="Q2" i="90"/>
  <c r="G6" i="90" s="1"/>
  <c r="AA2" i="89"/>
  <c r="E23" i="89" s="1"/>
  <c r="Z2" i="89"/>
  <c r="E21" i="89" s="1"/>
  <c r="Y2" i="89"/>
  <c r="E20" i="89" s="1"/>
  <c r="X2" i="89"/>
  <c r="E19" i="89" s="1"/>
  <c r="W2" i="89"/>
  <c r="E18" i="89" s="1"/>
  <c r="V2" i="89"/>
  <c r="E14" i="89" s="1"/>
  <c r="U2" i="89"/>
  <c r="E13" i="89" s="1"/>
  <c r="T2" i="89"/>
  <c r="E12" i="89" s="1"/>
  <c r="S2" i="89"/>
  <c r="B7" i="89" s="1"/>
  <c r="R2" i="89"/>
  <c r="B6" i="89" s="1"/>
  <c r="Q2" i="89"/>
  <c r="G6" i="89" s="1"/>
  <c r="AA2" i="88"/>
  <c r="E23" i="88" s="1"/>
  <c r="Z2" i="88"/>
  <c r="E21" i="88" s="1"/>
  <c r="Y2" i="88"/>
  <c r="E20" i="88" s="1"/>
  <c r="X2" i="88"/>
  <c r="E19" i="88" s="1"/>
  <c r="W2" i="88"/>
  <c r="E18" i="88" s="1"/>
  <c r="V2" i="88"/>
  <c r="E14" i="88" s="1"/>
  <c r="U2" i="88"/>
  <c r="E13" i="88" s="1"/>
  <c r="T2" i="88"/>
  <c r="E12" i="88" s="1"/>
  <c r="S2" i="88"/>
  <c r="B7" i="88" s="1"/>
  <c r="R2" i="88"/>
  <c r="B6" i="88" s="1"/>
  <c r="Q2" i="88"/>
  <c r="G6" i="88" s="1"/>
  <c r="AA2" i="87"/>
  <c r="E23" i="87" s="1"/>
  <c r="Z2" i="87"/>
  <c r="E21" i="87" s="1"/>
  <c r="Y2" i="87"/>
  <c r="E20" i="87" s="1"/>
  <c r="X2" i="87"/>
  <c r="E19" i="87" s="1"/>
  <c r="W2" i="87"/>
  <c r="E18" i="87" s="1"/>
  <c r="V2" i="87"/>
  <c r="E14" i="87" s="1"/>
  <c r="U2" i="87"/>
  <c r="E13" i="87" s="1"/>
  <c r="T2" i="87"/>
  <c r="E12" i="87" s="1"/>
  <c r="S2" i="87"/>
  <c r="B7" i="87" s="1"/>
  <c r="R2" i="87"/>
  <c r="B6" i="87" s="1"/>
  <c r="Q2" i="87"/>
  <c r="G6" i="87" s="1"/>
  <c r="AA2" i="86"/>
  <c r="E23" i="86" s="1"/>
  <c r="Z2" i="86"/>
  <c r="E21" i="86" s="1"/>
  <c r="Y2" i="86"/>
  <c r="E20" i="86" s="1"/>
  <c r="X2" i="86"/>
  <c r="E19" i="86" s="1"/>
  <c r="W2" i="86"/>
  <c r="E18" i="86" s="1"/>
  <c r="V2" i="86"/>
  <c r="E14" i="86" s="1"/>
  <c r="U2" i="86"/>
  <c r="E13" i="86" s="1"/>
  <c r="T2" i="86"/>
  <c r="E12" i="86" s="1"/>
  <c r="S2" i="86"/>
  <c r="B7" i="86" s="1"/>
  <c r="R2" i="86"/>
  <c r="B6" i="86" s="1"/>
  <c r="Q2" i="86"/>
  <c r="G6" i="86" s="1"/>
  <c r="AA2" i="85"/>
  <c r="E23" i="85" s="1"/>
  <c r="Z2" i="85"/>
  <c r="E21" i="85" s="1"/>
  <c r="Y2" i="85"/>
  <c r="E20" i="85" s="1"/>
  <c r="X2" i="85"/>
  <c r="E19" i="85" s="1"/>
  <c r="W2" i="85"/>
  <c r="E18" i="85" s="1"/>
  <c r="V2" i="85"/>
  <c r="E14" i="85" s="1"/>
  <c r="U2" i="85"/>
  <c r="E13" i="85" s="1"/>
  <c r="T2" i="85"/>
  <c r="E12" i="85" s="1"/>
  <c r="S2" i="85"/>
  <c r="B7" i="85" s="1"/>
  <c r="R2" i="85"/>
  <c r="B6" i="85" s="1"/>
  <c r="Q2" i="85"/>
  <c r="G6" i="85" s="1"/>
  <c r="AA2" i="84"/>
  <c r="E23" i="84" s="1"/>
  <c r="Z2" i="84"/>
  <c r="E21" i="84" s="1"/>
  <c r="Y2" i="84"/>
  <c r="E20" i="84" s="1"/>
  <c r="X2" i="84"/>
  <c r="E19" i="84" s="1"/>
  <c r="W2" i="84"/>
  <c r="E18" i="84" s="1"/>
  <c r="V2" i="84"/>
  <c r="E14" i="84" s="1"/>
  <c r="U2" i="84"/>
  <c r="E13" i="84" s="1"/>
  <c r="T2" i="84"/>
  <c r="E12" i="84" s="1"/>
  <c r="S2" i="84"/>
  <c r="B7" i="84" s="1"/>
  <c r="R2" i="84"/>
  <c r="B6" i="84" s="1"/>
  <c r="Q2" i="84"/>
  <c r="G6" i="84" s="1"/>
  <c r="AA2" i="83"/>
  <c r="E23" i="83" s="1"/>
  <c r="Z2" i="83"/>
  <c r="E21" i="83" s="1"/>
  <c r="Y2" i="83"/>
  <c r="E20" i="83" s="1"/>
  <c r="X2" i="83"/>
  <c r="E19" i="83" s="1"/>
  <c r="W2" i="83"/>
  <c r="E18" i="83" s="1"/>
  <c r="V2" i="83"/>
  <c r="E14" i="83" s="1"/>
  <c r="U2" i="83"/>
  <c r="E13" i="83" s="1"/>
  <c r="T2" i="83"/>
  <c r="E12" i="83" s="1"/>
  <c r="S2" i="83"/>
  <c r="B7" i="83" s="1"/>
  <c r="R2" i="83"/>
  <c r="B6" i="83" s="1"/>
  <c r="Q2" i="83"/>
  <c r="G6" i="83" s="1"/>
  <c r="AA2" i="82"/>
  <c r="E23" i="82" s="1"/>
  <c r="Z2" i="82"/>
  <c r="E21" i="82" s="1"/>
  <c r="Y2" i="82"/>
  <c r="E20" i="82" s="1"/>
  <c r="X2" i="82"/>
  <c r="E19" i="82" s="1"/>
  <c r="W2" i="82"/>
  <c r="E18" i="82" s="1"/>
  <c r="V2" i="82"/>
  <c r="E14" i="82" s="1"/>
  <c r="U2" i="82"/>
  <c r="T2" i="82"/>
  <c r="E12" i="82" s="1"/>
  <c r="S2" i="82"/>
  <c r="B7" i="82" s="1"/>
  <c r="R2" i="82"/>
  <c r="B6" i="82" s="1"/>
  <c r="Q2" i="82"/>
  <c r="G6" i="82" s="1"/>
  <c r="AA2" i="81"/>
  <c r="E23" i="81" s="1"/>
  <c r="Z2" i="81"/>
  <c r="E21" i="81" s="1"/>
  <c r="Y2" i="81"/>
  <c r="E20" i="81" s="1"/>
  <c r="X2" i="81"/>
  <c r="E19" i="81" s="1"/>
  <c r="W2" i="81"/>
  <c r="E18" i="81" s="1"/>
  <c r="V2" i="81"/>
  <c r="E14" i="81" s="1"/>
  <c r="U2" i="81"/>
  <c r="T2" i="81"/>
  <c r="E12" i="81" s="1"/>
  <c r="S2" i="81"/>
  <c r="B7" i="81" s="1"/>
  <c r="R2" i="81"/>
  <c r="B6" i="81" s="1"/>
  <c r="Q2" i="81"/>
  <c r="G6" i="81" s="1"/>
  <c r="AA2" i="80"/>
  <c r="E23" i="80" s="1"/>
  <c r="Z2" i="80"/>
  <c r="E21" i="80" s="1"/>
  <c r="Y2" i="80"/>
  <c r="E20" i="80" s="1"/>
  <c r="X2" i="80"/>
  <c r="E19" i="80" s="1"/>
  <c r="W2" i="80"/>
  <c r="E18" i="80" s="1"/>
  <c r="V2" i="80"/>
  <c r="E14" i="80" s="1"/>
  <c r="U2" i="80"/>
  <c r="T2" i="80"/>
  <c r="E12" i="80" s="1"/>
  <c r="S2" i="80"/>
  <c r="B7" i="80" s="1"/>
  <c r="R2" i="80"/>
  <c r="B6" i="80" s="1"/>
  <c r="Q2" i="80"/>
  <c r="G6" i="80" s="1"/>
  <c r="AA2" i="79"/>
  <c r="E23" i="79" s="1"/>
  <c r="Z2" i="79"/>
  <c r="E21" i="79" s="1"/>
  <c r="Y2" i="79"/>
  <c r="E20" i="79" s="1"/>
  <c r="X2" i="79"/>
  <c r="E19" i="79" s="1"/>
  <c r="W2" i="79"/>
  <c r="E18" i="79" s="1"/>
  <c r="V2" i="79"/>
  <c r="E14" i="79" s="1"/>
  <c r="U2" i="79"/>
  <c r="E13" i="79" s="1"/>
  <c r="T2" i="79"/>
  <c r="E12" i="79" s="1"/>
  <c r="S2" i="79"/>
  <c r="B7" i="79" s="1"/>
  <c r="R2" i="79"/>
  <c r="B6" i="79" s="1"/>
  <c r="Q2" i="79"/>
  <c r="G6" i="79" s="1"/>
  <c r="AA2" i="78"/>
  <c r="E23" i="78" s="1"/>
  <c r="Z2" i="78"/>
  <c r="E21" i="78" s="1"/>
  <c r="Y2" i="78"/>
  <c r="E20" i="78" s="1"/>
  <c r="X2" i="78"/>
  <c r="E19" i="78" s="1"/>
  <c r="W2" i="78"/>
  <c r="E18" i="78" s="1"/>
  <c r="V2" i="78"/>
  <c r="E14" i="78" s="1"/>
  <c r="U2" i="78"/>
  <c r="E13" i="78" s="1"/>
  <c r="T2" i="78"/>
  <c r="E12" i="78" s="1"/>
  <c r="S2" i="78"/>
  <c r="B7" i="78" s="1"/>
  <c r="R2" i="78"/>
  <c r="B6" i="78" s="1"/>
  <c r="Q2" i="78"/>
  <c r="G6" i="78" s="1"/>
  <c r="AA2" i="77"/>
  <c r="E23" i="77" s="1"/>
  <c r="Z2" i="77"/>
  <c r="E21" i="77" s="1"/>
  <c r="Y2" i="77"/>
  <c r="E20" i="77" s="1"/>
  <c r="X2" i="77"/>
  <c r="E19" i="77" s="1"/>
  <c r="W2" i="77"/>
  <c r="E18" i="77" s="1"/>
  <c r="V2" i="77"/>
  <c r="E14" i="77" s="1"/>
  <c r="U2" i="77"/>
  <c r="E13" i="77" s="1"/>
  <c r="T2" i="77"/>
  <c r="E12" i="77" s="1"/>
  <c r="S2" i="77"/>
  <c r="B7" i="77" s="1"/>
  <c r="R2" i="77"/>
  <c r="B6" i="77" s="1"/>
  <c r="Q2" i="77"/>
  <c r="G6" i="77" s="1"/>
  <c r="AA2" i="76"/>
  <c r="E23" i="76" s="1"/>
  <c r="Z2" i="76"/>
  <c r="E21" i="76" s="1"/>
  <c r="Y2" i="76"/>
  <c r="E20" i="76" s="1"/>
  <c r="X2" i="76"/>
  <c r="E19" i="76" s="1"/>
  <c r="W2" i="76"/>
  <c r="E18" i="76" s="1"/>
  <c r="V2" i="76"/>
  <c r="E14" i="76" s="1"/>
  <c r="U2" i="76"/>
  <c r="E13" i="76" s="1"/>
  <c r="T2" i="76"/>
  <c r="E12" i="76" s="1"/>
  <c r="S2" i="76"/>
  <c r="B7" i="76" s="1"/>
  <c r="R2" i="76"/>
  <c r="B6" i="76" s="1"/>
  <c r="Q2" i="76"/>
  <c r="G6" i="76" s="1"/>
  <c r="AA2" i="75"/>
  <c r="E23" i="75" s="1"/>
  <c r="Z2" i="75"/>
  <c r="E21" i="75" s="1"/>
  <c r="Y2" i="75"/>
  <c r="E20" i="75" s="1"/>
  <c r="X2" i="75"/>
  <c r="E19" i="75" s="1"/>
  <c r="W2" i="75"/>
  <c r="E18" i="75" s="1"/>
  <c r="V2" i="75"/>
  <c r="E14" i="75" s="1"/>
  <c r="U2" i="75"/>
  <c r="E13" i="75" s="1"/>
  <c r="T2" i="75"/>
  <c r="E12" i="75" s="1"/>
  <c r="S2" i="75"/>
  <c r="B7" i="75" s="1"/>
  <c r="R2" i="75"/>
  <c r="B6" i="75" s="1"/>
  <c r="Q2" i="75"/>
  <c r="G6" i="75" s="1"/>
  <c r="AA2" i="74"/>
  <c r="E23" i="74" s="1"/>
  <c r="Z2" i="74"/>
  <c r="E21" i="74" s="1"/>
  <c r="Y2" i="74"/>
  <c r="E20" i="74" s="1"/>
  <c r="X2" i="74"/>
  <c r="E19" i="74" s="1"/>
  <c r="W2" i="74"/>
  <c r="E18" i="74" s="1"/>
  <c r="V2" i="74"/>
  <c r="E14" i="74" s="1"/>
  <c r="U2" i="74"/>
  <c r="E13" i="74" s="1"/>
  <c r="T2" i="74"/>
  <c r="E12" i="74" s="1"/>
  <c r="S2" i="74"/>
  <c r="B7" i="74" s="1"/>
  <c r="R2" i="74"/>
  <c r="B6" i="74" s="1"/>
  <c r="Q2" i="74"/>
  <c r="G6" i="74" s="1"/>
  <c r="AA2" i="73"/>
  <c r="E23" i="73" s="1"/>
  <c r="Z2" i="73"/>
  <c r="E21" i="73" s="1"/>
  <c r="Y2" i="73"/>
  <c r="E20" i="73" s="1"/>
  <c r="X2" i="73"/>
  <c r="E19" i="73" s="1"/>
  <c r="W2" i="73"/>
  <c r="E18" i="73" s="1"/>
  <c r="V2" i="73"/>
  <c r="E14" i="73" s="1"/>
  <c r="U2" i="73"/>
  <c r="E13" i="73" s="1"/>
  <c r="T2" i="73"/>
  <c r="E12" i="73" s="1"/>
  <c r="S2" i="73"/>
  <c r="B7" i="73" s="1"/>
  <c r="R2" i="73"/>
  <c r="B6" i="73" s="1"/>
  <c r="Q2" i="73"/>
  <c r="G6" i="73" s="1"/>
  <c r="AA2" i="72"/>
  <c r="E23" i="72" s="1"/>
  <c r="Z2" i="72"/>
  <c r="E21" i="72" s="1"/>
  <c r="Y2" i="72"/>
  <c r="E20" i="72" s="1"/>
  <c r="X2" i="72"/>
  <c r="E19" i="72" s="1"/>
  <c r="W2" i="72"/>
  <c r="E18" i="72" s="1"/>
  <c r="V2" i="72"/>
  <c r="E14" i="72" s="1"/>
  <c r="U2" i="72"/>
  <c r="E13" i="72" s="1"/>
  <c r="T2" i="72"/>
  <c r="E12" i="72" s="1"/>
  <c r="S2" i="72"/>
  <c r="B7" i="72" s="1"/>
  <c r="R2" i="72"/>
  <c r="B6" i="72" s="1"/>
  <c r="Q2" i="72"/>
  <c r="G6" i="72" s="1"/>
  <c r="AA2" i="71"/>
  <c r="E23" i="71" s="1"/>
  <c r="Z2" i="71"/>
  <c r="E21" i="71" s="1"/>
  <c r="Y2" i="71"/>
  <c r="E20" i="71" s="1"/>
  <c r="X2" i="71"/>
  <c r="E19" i="71" s="1"/>
  <c r="W2" i="71"/>
  <c r="E18" i="71" s="1"/>
  <c r="V2" i="71"/>
  <c r="E14" i="71" s="1"/>
  <c r="U2" i="71"/>
  <c r="E13" i="71" s="1"/>
  <c r="T2" i="71"/>
  <c r="E12" i="71" s="1"/>
  <c r="S2" i="71"/>
  <c r="B7" i="71" s="1"/>
  <c r="R2" i="71"/>
  <c r="B6" i="71" s="1"/>
  <c r="Q2" i="71"/>
  <c r="G6" i="71" s="1"/>
  <c r="AA2" i="70"/>
  <c r="E23" i="70" s="1"/>
  <c r="Z2" i="70"/>
  <c r="E21" i="70" s="1"/>
  <c r="Y2" i="70"/>
  <c r="E20" i="70" s="1"/>
  <c r="X2" i="70"/>
  <c r="E19" i="70" s="1"/>
  <c r="W2" i="70"/>
  <c r="E18" i="70" s="1"/>
  <c r="V2" i="70"/>
  <c r="E14" i="70" s="1"/>
  <c r="U2" i="70"/>
  <c r="E13" i="70" s="1"/>
  <c r="T2" i="70"/>
  <c r="E12" i="70" s="1"/>
  <c r="S2" i="70"/>
  <c r="B7" i="70" s="1"/>
  <c r="R2" i="70"/>
  <c r="B6" i="70" s="1"/>
  <c r="Q2" i="70"/>
  <c r="G6" i="70" s="1"/>
  <c r="AA2" i="69"/>
  <c r="E23" i="69" s="1"/>
  <c r="Z2" i="69"/>
  <c r="E21" i="69" s="1"/>
  <c r="Y2" i="69"/>
  <c r="E20" i="69" s="1"/>
  <c r="X2" i="69"/>
  <c r="W2" i="69"/>
  <c r="E18" i="69" s="1"/>
  <c r="V2" i="69"/>
  <c r="E14" i="69" s="1"/>
  <c r="U2" i="69"/>
  <c r="E13" i="69" s="1"/>
  <c r="T2" i="69"/>
  <c r="E12" i="69" s="1"/>
  <c r="S2" i="69"/>
  <c r="B7" i="69" s="1"/>
  <c r="R2" i="69"/>
  <c r="B6" i="69" s="1"/>
  <c r="Q2" i="69"/>
  <c r="G6" i="69" s="1"/>
  <c r="E19" i="69"/>
  <c r="AA2" i="68"/>
  <c r="E23" i="68" s="1"/>
  <c r="Z2" i="68"/>
  <c r="E21" i="68" s="1"/>
  <c r="Y2" i="68"/>
  <c r="E20" i="68" s="1"/>
  <c r="X2" i="68"/>
  <c r="E19" i="68" s="1"/>
  <c r="W2" i="68"/>
  <c r="E18" i="68" s="1"/>
  <c r="V2" i="68"/>
  <c r="E14" i="68" s="1"/>
  <c r="U2" i="68"/>
  <c r="E13" i="68" s="1"/>
  <c r="T2" i="68"/>
  <c r="E12" i="68" s="1"/>
  <c r="S2" i="68"/>
  <c r="B7" i="68" s="1"/>
  <c r="R2" i="68"/>
  <c r="B6" i="68" s="1"/>
  <c r="Q2" i="68"/>
  <c r="G6" i="68" s="1"/>
  <c r="AA2" i="67"/>
  <c r="E23" i="67" s="1"/>
  <c r="Z2" i="67"/>
  <c r="E21" i="67" s="1"/>
  <c r="Y2" i="67"/>
  <c r="E20" i="67" s="1"/>
  <c r="X2" i="67"/>
  <c r="E19" i="67" s="1"/>
  <c r="W2" i="67"/>
  <c r="E18" i="67" s="1"/>
  <c r="V2" i="67"/>
  <c r="E14" i="67" s="1"/>
  <c r="U2" i="67"/>
  <c r="E13" i="67" s="1"/>
  <c r="T2" i="67"/>
  <c r="E12" i="67" s="1"/>
  <c r="S2" i="67"/>
  <c r="B7" i="67" s="1"/>
  <c r="R2" i="67"/>
  <c r="B6" i="67" s="1"/>
  <c r="Q2" i="67"/>
  <c r="G6" i="67" s="1"/>
  <c r="AA2" i="66"/>
  <c r="E23" i="66" s="1"/>
  <c r="Z2" i="66"/>
  <c r="E21" i="66" s="1"/>
  <c r="Y2" i="66"/>
  <c r="E20" i="66" s="1"/>
  <c r="X2" i="66"/>
  <c r="E19" i="66" s="1"/>
  <c r="W2" i="66"/>
  <c r="E18" i="66" s="1"/>
  <c r="V2" i="66"/>
  <c r="E14" i="66" s="1"/>
  <c r="U2" i="66"/>
  <c r="E13" i="66" s="1"/>
  <c r="T2" i="66"/>
  <c r="E12" i="66" s="1"/>
  <c r="S2" i="66"/>
  <c r="B7" i="66" s="1"/>
  <c r="R2" i="66"/>
  <c r="B6" i="66" s="1"/>
  <c r="Q2" i="66"/>
  <c r="G6" i="66" s="1"/>
  <c r="AA2" i="65"/>
  <c r="E23" i="65" s="1"/>
  <c r="Z2" i="65"/>
  <c r="E21" i="65" s="1"/>
  <c r="Y2" i="65"/>
  <c r="E20" i="65" s="1"/>
  <c r="X2" i="65"/>
  <c r="E19" i="65" s="1"/>
  <c r="W2" i="65"/>
  <c r="E18" i="65" s="1"/>
  <c r="V2" i="65"/>
  <c r="E14" i="65" s="1"/>
  <c r="U2" i="65"/>
  <c r="E13" i="65" s="1"/>
  <c r="T2" i="65"/>
  <c r="E12" i="65" s="1"/>
  <c r="S2" i="65"/>
  <c r="B7" i="65" s="1"/>
  <c r="R2" i="65"/>
  <c r="B6" i="65" s="1"/>
  <c r="Q2" i="65"/>
  <c r="G6" i="65" s="1"/>
  <c r="AA2" i="64"/>
  <c r="E23" i="64" s="1"/>
  <c r="Z2" i="64"/>
  <c r="E21" i="64" s="1"/>
  <c r="Y2" i="64"/>
  <c r="E20" i="64" s="1"/>
  <c r="X2" i="64"/>
  <c r="E19" i="64" s="1"/>
  <c r="W2" i="64"/>
  <c r="E18" i="64" s="1"/>
  <c r="V2" i="64"/>
  <c r="E14" i="64" s="1"/>
  <c r="U2" i="64"/>
  <c r="E13" i="64" s="1"/>
  <c r="T2" i="64"/>
  <c r="E12" i="64" s="1"/>
  <c r="S2" i="64"/>
  <c r="B7" i="64" s="1"/>
  <c r="R2" i="64"/>
  <c r="B6" i="64" s="1"/>
  <c r="Q2" i="64"/>
  <c r="G6" i="64" s="1"/>
  <c r="AA2" i="63"/>
  <c r="E23" i="63" s="1"/>
  <c r="Z2" i="63"/>
  <c r="E21" i="63" s="1"/>
  <c r="Y2" i="63"/>
  <c r="E20" i="63" s="1"/>
  <c r="X2" i="63"/>
  <c r="E19" i="63" s="1"/>
  <c r="W2" i="63"/>
  <c r="E18" i="63" s="1"/>
  <c r="V2" i="63"/>
  <c r="U2" i="63"/>
  <c r="E13" i="63" s="1"/>
  <c r="T2" i="63"/>
  <c r="E12" i="63" s="1"/>
  <c r="S2" i="63"/>
  <c r="B7" i="63" s="1"/>
  <c r="R2" i="63"/>
  <c r="B6" i="63" s="1"/>
  <c r="Q2" i="63"/>
  <c r="G6" i="63" s="1"/>
  <c r="AA2" i="62"/>
  <c r="E23" i="62" s="1"/>
  <c r="Z2" i="62"/>
  <c r="E21" i="62" s="1"/>
  <c r="Y2" i="62"/>
  <c r="E20" i="62" s="1"/>
  <c r="X2" i="62"/>
  <c r="E19" i="62" s="1"/>
  <c r="W2" i="62"/>
  <c r="E18" i="62" s="1"/>
  <c r="V2" i="62"/>
  <c r="E14" i="62" s="1"/>
  <c r="U2" i="62"/>
  <c r="E13" i="62" s="1"/>
  <c r="T2" i="62"/>
  <c r="E12" i="62" s="1"/>
  <c r="S2" i="62"/>
  <c r="B7" i="62" s="1"/>
  <c r="R2" i="62"/>
  <c r="B6" i="62" s="1"/>
  <c r="Q2" i="62"/>
  <c r="G6" i="62" s="1"/>
  <c r="AA2" i="61"/>
  <c r="E23" i="61" s="1"/>
  <c r="Z2" i="61"/>
  <c r="E21" i="61" s="1"/>
  <c r="Y2" i="61"/>
  <c r="E20" i="61" s="1"/>
  <c r="X2" i="61"/>
  <c r="E19" i="61" s="1"/>
  <c r="W2" i="61"/>
  <c r="E18" i="61" s="1"/>
  <c r="V2" i="61"/>
  <c r="E14" i="61" s="1"/>
  <c r="U2" i="61"/>
  <c r="E13" i="61" s="1"/>
  <c r="T2" i="61"/>
  <c r="E12" i="61" s="1"/>
  <c r="S2" i="61"/>
  <c r="B7" i="61" s="1"/>
  <c r="R2" i="61"/>
  <c r="B6" i="61" s="1"/>
  <c r="Q2" i="61"/>
  <c r="G6" i="61" s="1"/>
  <c r="AA2" i="60"/>
  <c r="E23" i="60" s="1"/>
  <c r="Z2" i="60"/>
  <c r="E21" i="60" s="1"/>
  <c r="Y2" i="60"/>
  <c r="E20" i="60" s="1"/>
  <c r="X2" i="60"/>
  <c r="E19" i="60" s="1"/>
  <c r="W2" i="60"/>
  <c r="E18" i="60" s="1"/>
  <c r="V2" i="60"/>
  <c r="E14" i="60" s="1"/>
  <c r="U2" i="60"/>
  <c r="E13" i="60" s="1"/>
  <c r="T2" i="60"/>
  <c r="E12" i="60" s="1"/>
  <c r="S2" i="60"/>
  <c r="B7" i="60" s="1"/>
  <c r="R2" i="60"/>
  <c r="B6" i="60" s="1"/>
  <c r="Q2" i="60"/>
  <c r="G6" i="60" s="1"/>
  <c r="AA2" i="59"/>
  <c r="E23" i="59" s="1"/>
  <c r="Z2" i="59"/>
  <c r="E21" i="59" s="1"/>
  <c r="Y2" i="59"/>
  <c r="E20" i="59" s="1"/>
  <c r="X2" i="59"/>
  <c r="E19" i="59" s="1"/>
  <c r="W2" i="59"/>
  <c r="E18" i="59" s="1"/>
  <c r="V2" i="59"/>
  <c r="E14" i="59" s="1"/>
  <c r="U2" i="59"/>
  <c r="E13" i="59" s="1"/>
  <c r="T2" i="59"/>
  <c r="E12" i="59" s="1"/>
  <c r="S2" i="59"/>
  <c r="B7" i="59" s="1"/>
  <c r="R2" i="59"/>
  <c r="B6" i="59" s="1"/>
  <c r="Q2" i="59"/>
  <c r="G6" i="59" s="1"/>
  <c r="AA2" i="58"/>
  <c r="E23" i="58" s="1"/>
  <c r="Z2" i="58"/>
  <c r="E21" i="58" s="1"/>
  <c r="Y2" i="58"/>
  <c r="E20" i="58" s="1"/>
  <c r="X2" i="58"/>
  <c r="E19" i="58" s="1"/>
  <c r="W2" i="58"/>
  <c r="E18" i="58" s="1"/>
  <c r="V2" i="58"/>
  <c r="E14" i="58" s="1"/>
  <c r="U2" i="58"/>
  <c r="E13" i="58" s="1"/>
  <c r="T2" i="58"/>
  <c r="E12" i="58" s="1"/>
  <c r="S2" i="58"/>
  <c r="B7" i="58" s="1"/>
  <c r="R2" i="58"/>
  <c r="B6" i="58" s="1"/>
  <c r="Q2" i="58"/>
  <c r="G6" i="58" s="1"/>
  <c r="AA2" i="57"/>
  <c r="E23" i="57" s="1"/>
  <c r="Z2" i="57"/>
  <c r="E21" i="57" s="1"/>
  <c r="Y2" i="57"/>
  <c r="E20" i="57" s="1"/>
  <c r="X2" i="57"/>
  <c r="E19" i="57" s="1"/>
  <c r="W2" i="57"/>
  <c r="E18" i="57" s="1"/>
  <c r="V2" i="57"/>
  <c r="E14" i="57" s="1"/>
  <c r="U2" i="57"/>
  <c r="E13" i="57" s="1"/>
  <c r="T2" i="57"/>
  <c r="E12" i="57" s="1"/>
  <c r="S2" i="57"/>
  <c r="B7" i="57" s="1"/>
  <c r="R2" i="57"/>
  <c r="B6" i="57" s="1"/>
  <c r="Q2" i="57"/>
  <c r="G6" i="57" s="1"/>
  <c r="AA2" i="56"/>
  <c r="E23" i="56" s="1"/>
  <c r="Z2" i="56"/>
  <c r="E21" i="56" s="1"/>
  <c r="Y2" i="56"/>
  <c r="E20" i="56" s="1"/>
  <c r="X2" i="56"/>
  <c r="E19" i="56" s="1"/>
  <c r="W2" i="56"/>
  <c r="E18" i="56" s="1"/>
  <c r="V2" i="56"/>
  <c r="E14" i="56" s="1"/>
  <c r="U2" i="56"/>
  <c r="E13" i="56" s="1"/>
  <c r="T2" i="56"/>
  <c r="E12" i="56" s="1"/>
  <c r="S2" i="56"/>
  <c r="B7" i="56" s="1"/>
  <c r="R2" i="56"/>
  <c r="B6" i="56" s="1"/>
  <c r="Q2" i="56"/>
  <c r="G6" i="56" s="1"/>
  <c r="AA2" i="55"/>
  <c r="E23" i="55" s="1"/>
  <c r="Z2" i="55"/>
  <c r="E21" i="55" s="1"/>
  <c r="Y2" i="55"/>
  <c r="E20" i="55" s="1"/>
  <c r="X2" i="55"/>
  <c r="E19" i="55" s="1"/>
  <c r="W2" i="55"/>
  <c r="E18" i="55" s="1"/>
  <c r="V2" i="55"/>
  <c r="E14" i="55" s="1"/>
  <c r="U2" i="55"/>
  <c r="E13" i="55" s="1"/>
  <c r="T2" i="55"/>
  <c r="E12" i="55" s="1"/>
  <c r="S2" i="55"/>
  <c r="B7" i="55" s="1"/>
  <c r="R2" i="55"/>
  <c r="B6" i="55" s="1"/>
  <c r="Q2" i="55"/>
  <c r="G6" i="55" s="1"/>
  <c r="AA2" i="54"/>
  <c r="E23" i="54" s="1"/>
  <c r="Z2" i="54"/>
  <c r="E21" i="54" s="1"/>
  <c r="Y2" i="54"/>
  <c r="E20" i="54" s="1"/>
  <c r="X2" i="54"/>
  <c r="E19" i="54" s="1"/>
  <c r="W2" i="54"/>
  <c r="E18" i="54" s="1"/>
  <c r="V2" i="54"/>
  <c r="E14" i="54" s="1"/>
  <c r="U2" i="54"/>
  <c r="E13" i="54" s="1"/>
  <c r="T2" i="54"/>
  <c r="E12" i="54" s="1"/>
  <c r="S2" i="54"/>
  <c r="B7" i="54" s="1"/>
  <c r="R2" i="54"/>
  <c r="B6" i="54" s="1"/>
  <c r="Q2" i="54"/>
  <c r="G6" i="54" s="1"/>
  <c r="AA2" i="53"/>
  <c r="F23" i="53" s="1"/>
  <c r="Z2" i="53"/>
  <c r="E21" i="53" s="1"/>
  <c r="Y2" i="53"/>
  <c r="E20" i="53" s="1"/>
  <c r="X2" i="53"/>
  <c r="E19" i="53" s="1"/>
  <c r="W2" i="53"/>
  <c r="E18" i="53" s="1"/>
  <c r="V2" i="53"/>
  <c r="E14" i="53" s="1"/>
  <c r="U2" i="53"/>
  <c r="E13" i="53" s="1"/>
  <c r="T2" i="53"/>
  <c r="E12" i="53" s="1"/>
  <c r="S2" i="53"/>
  <c r="B7" i="53" s="1"/>
  <c r="R2" i="53"/>
  <c r="B6" i="53" s="1"/>
  <c r="Q2" i="53"/>
  <c r="G6" i="53" s="1"/>
  <c r="AA2" i="52"/>
  <c r="F23" i="52" s="1"/>
  <c r="Z2" i="52"/>
  <c r="E21" i="52" s="1"/>
  <c r="Y2" i="52"/>
  <c r="E20" i="52" s="1"/>
  <c r="X2" i="52"/>
  <c r="E19" i="52" s="1"/>
  <c r="W2" i="52"/>
  <c r="E18" i="52" s="1"/>
  <c r="V2" i="52"/>
  <c r="E14" i="52" s="1"/>
  <c r="U2" i="52"/>
  <c r="E13" i="52" s="1"/>
  <c r="T2" i="52"/>
  <c r="E12" i="52" s="1"/>
  <c r="S2" i="52"/>
  <c r="B7" i="52" s="1"/>
  <c r="R2" i="52"/>
  <c r="B6" i="52" s="1"/>
  <c r="Q2" i="52"/>
  <c r="G6" i="52" s="1"/>
  <c r="AA2" i="51"/>
  <c r="F23" i="51" s="1"/>
  <c r="Z2" i="51"/>
  <c r="Y2" i="51"/>
  <c r="X2" i="51"/>
  <c r="W2" i="51"/>
  <c r="E18" i="51" s="1"/>
  <c r="V2" i="51"/>
  <c r="E14" i="51" s="1"/>
  <c r="U2" i="51"/>
  <c r="E13" i="51" s="1"/>
  <c r="T2" i="51"/>
  <c r="E12" i="51" s="1"/>
  <c r="S2" i="51"/>
  <c r="B7" i="51" s="1"/>
  <c r="R2" i="51"/>
  <c r="B6" i="51" s="1"/>
  <c r="Q2" i="51"/>
  <c r="G6" i="51" s="1"/>
  <c r="E19" i="51"/>
  <c r="E21" i="51"/>
  <c r="E20" i="51"/>
  <c r="AA2" i="50"/>
  <c r="F23" i="50" s="1"/>
  <c r="Z2" i="50"/>
  <c r="E21" i="50" s="1"/>
  <c r="Y2" i="50"/>
  <c r="E20" i="50" s="1"/>
  <c r="X2" i="50"/>
  <c r="E19" i="50" s="1"/>
  <c r="W2" i="50"/>
  <c r="E18" i="50" s="1"/>
  <c r="V2" i="50"/>
  <c r="E14" i="50" s="1"/>
  <c r="U2" i="50"/>
  <c r="E13" i="50" s="1"/>
  <c r="T2" i="50"/>
  <c r="E12" i="50" s="1"/>
  <c r="S2" i="50"/>
  <c r="B7" i="50" s="1"/>
  <c r="R2" i="50"/>
  <c r="B6" i="50" s="1"/>
  <c r="Q2" i="50"/>
  <c r="G6" i="50" s="1"/>
  <c r="AA2" i="49"/>
  <c r="F23" i="49" s="1"/>
  <c r="Z2" i="49"/>
  <c r="E21" i="49" s="1"/>
  <c r="Y2" i="49"/>
  <c r="E20" i="49" s="1"/>
  <c r="X2" i="49"/>
  <c r="E19" i="49" s="1"/>
  <c r="W2" i="49"/>
  <c r="E18" i="49" s="1"/>
  <c r="V2" i="49"/>
  <c r="E14" i="49" s="1"/>
  <c r="U2" i="49"/>
  <c r="E13" i="49" s="1"/>
  <c r="T2" i="49"/>
  <c r="E12" i="49" s="1"/>
  <c r="S2" i="49"/>
  <c r="B7" i="49" s="1"/>
  <c r="R2" i="49"/>
  <c r="B6" i="49" s="1"/>
  <c r="Q2" i="49"/>
  <c r="G6" i="49" s="1"/>
  <c r="AA2" i="48"/>
  <c r="F23" i="48" s="1"/>
  <c r="Z2" i="48"/>
  <c r="E21" i="48" s="1"/>
  <c r="Y2" i="48"/>
  <c r="E20" i="48" s="1"/>
  <c r="X2" i="48"/>
  <c r="E19" i="48" s="1"/>
  <c r="W2" i="48"/>
  <c r="E18" i="48" s="1"/>
  <c r="V2" i="48"/>
  <c r="E14" i="48" s="1"/>
  <c r="U2" i="48"/>
  <c r="E13" i="48" s="1"/>
  <c r="T2" i="48"/>
  <c r="E12" i="48" s="1"/>
  <c r="S2" i="48"/>
  <c r="B7" i="48" s="1"/>
  <c r="R2" i="48"/>
  <c r="B6" i="48" s="1"/>
  <c r="Q2" i="48"/>
  <c r="G6" i="48" s="1"/>
  <c r="AA2" i="47"/>
  <c r="F23" i="47" s="1"/>
  <c r="Z2" i="47"/>
  <c r="E21" i="47" s="1"/>
  <c r="Y2" i="47"/>
  <c r="E20" i="47" s="1"/>
  <c r="X2" i="47"/>
  <c r="E19" i="47" s="1"/>
  <c r="W2" i="47"/>
  <c r="E18" i="47" s="1"/>
  <c r="V2" i="47"/>
  <c r="E14" i="47" s="1"/>
  <c r="U2" i="47"/>
  <c r="E13" i="47" s="1"/>
  <c r="T2" i="47"/>
  <c r="E12" i="47" s="1"/>
  <c r="S2" i="47"/>
  <c r="B7" i="47" s="1"/>
  <c r="R2" i="47"/>
  <c r="B6" i="47" s="1"/>
  <c r="Q2" i="47"/>
  <c r="G6" i="47" s="1"/>
  <c r="AA2" i="46"/>
  <c r="F23" i="46" s="1"/>
  <c r="Z2" i="46"/>
  <c r="E21" i="46" s="1"/>
  <c r="Y2" i="46"/>
  <c r="E20" i="46" s="1"/>
  <c r="X2" i="46"/>
  <c r="E19" i="46" s="1"/>
  <c r="W2" i="46"/>
  <c r="E18" i="46" s="1"/>
  <c r="V2" i="46"/>
  <c r="E14" i="46" s="1"/>
  <c r="U2" i="46"/>
  <c r="E13" i="46" s="1"/>
  <c r="T2" i="46"/>
  <c r="E12" i="46" s="1"/>
  <c r="S2" i="46"/>
  <c r="B7" i="46" s="1"/>
  <c r="R2" i="46"/>
  <c r="B6" i="46" s="1"/>
  <c r="Q2" i="46"/>
  <c r="G6" i="46" s="1"/>
  <c r="AA2" i="45"/>
  <c r="F23" i="45" s="1"/>
  <c r="Z2" i="45"/>
  <c r="E21" i="45" s="1"/>
  <c r="Y2" i="45"/>
  <c r="E20" i="45" s="1"/>
  <c r="X2" i="45"/>
  <c r="E19" i="45" s="1"/>
  <c r="W2" i="45"/>
  <c r="E18" i="45" s="1"/>
  <c r="V2" i="45"/>
  <c r="E14" i="45" s="1"/>
  <c r="U2" i="45"/>
  <c r="E13" i="45" s="1"/>
  <c r="T2" i="45"/>
  <c r="E12" i="45" s="1"/>
  <c r="S2" i="45"/>
  <c r="B7" i="45" s="1"/>
  <c r="R2" i="45"/>
  <c r="B6" i="45" s="1"/>
  <c r="Q2" i="45"/>
  <c r="G6" i="45" s="1"/>
  <c r="AA2" i="44"/>
  <c r="F23" i="44" s="1"/>
  <c r="Z2" i="44"/>
  <c r="E21" i="44" s="1"/>
  <c r="Y2" i="44"/>
  <c r="E20" i="44" s="1"/>
  <c r="X2" i="44"/>
  <c r="E19" i="44" s="1"/>
  <c r="W2" i="44"/>
  <c r="E18" i="44" s="1"/>
  <c r="V2" i="44"/>
  <c r="E14" i="44" s="1"/>
  <c r="U2" i="44"/>
  <c r="E13" i="44" s="1"/>
  <c r="T2" i="44"/>
  <c r="E12" i="44" s="1"/>
  <c r="S2" i="44"/>
  <c r="B7" i="44" s="1"/>
  <c r="R2" i="44"/>
  <c r="B6" i="44" s="1"/>
  <c r="Q2" i="44"/>
  <c r="G6" i="44" s="1"/>
  <c r="AA2" i="43"/>
  <c r="F23" i="43" s="1"/>
  <c r="Z2" i="43"/>
  <c r="E21" i="43" s="1"/>
  <c r="Y2" i="43"/>
  <c r="E20" i="43" s="1"/>
  <c r="X2" i="43"/>
  <c r="E19" i="43" s="1"/>
  <c r="W2" i="43"/>
  <c r="E18" i="43" s="1"/>
  <c r="V2" i="43"/>
  <c r="E14" i="43" s="1"/>
  <c r="U2" i="43"/>
  <c r="E13" i="43" s="1"/>
  <c r="T2" i="43"/>
  <c r="E12" i="43" s="1"/>
  <c r="S2" i="43"/>
  <c r="B7" i="43" s="1"/>
  <c r="R2" i="43"/>
  <c r="B6" i="43" s="1"/>
  <c r="Q2" i="43"/>
  <c r="G6" i="43" s="1"/>
  <c r="AA2" i="42" l="1"/>
  <c r="F23" i="42" s="1"/>
  <c r="Z2" i="42"/>
  <c r="E21" i="42" s="1"/>
  <c r="Y2" i="42"/>
  <c r="E20" i="42" s="1"/>
  <c r="X2" i="42"/>
  <c r="E19" i="42" s="1"/>
  <c r="W2" i="42"/>
  <c r="E18" i="42" s="1"/>
  <c r="V2" i="42"/>
  <c r="E14" i="42" s="1"/>
  <c r="U2" i="42"/>
  <c r="E13" i="42" s="1"/>
  <c r="T2" i="42"/>
  <c r="E12" i="42" s="1"/>
  <c r="S2" i="42"/>
  <c r="B7" i="42" s="1"/>
  <c r="R2" i="42"/>
  <c r="B6" i="42" s="1"/>
  <c r="Q2" i="42"/>
  <c r="G6" i="42" s="1"/>
  <c r="AA2" i="41"/>
  <c r="F23" i="41" s="1"/>
  <c r="Z2" i="41"/>
  <c r="E21" i="41" s="1"/>
  <c r="Y2" i="41"/>
  <c r="E20" i="41" s="1"/>
  <c r="X2" i="41"/>
  <c r="E19" i="41" s="1"/>
  <c r="W2" i="41"/>
  <c r="E18" i="41" s="1"/>
  <c r="V2" i="41"/>
  <c r="E14" i="41" s="1"/>
  <c r="U2" i="41"/>
  <c r="E13" i="41" s="1"/>
  <c r="T2" i="41"/>
  <c r="E12" i="41" s="1"/>
  <c r="S2" i="41"/>
  <c r="B7" i="41" s="1"/>
  <c r="R2" i="41"/>
  <c r="B6" i="41" s="1"/>
  <c r="Q2" i="41"/>
  <c r="G6" i="41" s="1"/>
  <c r="AA2" i="40"/>
  <c r="F23" i="40" s="1"/>
  <c r="Z2" i="40"/>
  <c r="E21" i="40" s="1"/>
  <c r="Y2" i="40"/>
  <c r="E20" i="40" s="1"/>
  <c r="X2" i="40"/>
  <c r="E19" i="40" s="1"/>
  <c r="W2" i="40"/>
  <c r="E18" i="40" s="1"/>
  <c r="V2" i="40"/>
  <c r="E14" i="40" s="1"/>
  <c r="U2" i="40"/>
  <c r="E13" i="40" s="1"/>
  <c r="T2" i="40"/>
  <c r="E12" i="40" s="1"/>
  <c r="S2" i="40"/>
  <c r="B7" i="40" s="1"/>
  <c r="R2" i="40"/>
  <c r="B6" i="40" s="1"/>
  <c r="Q2" i="40"/>
  <c r="G6" i="40" s="1"/>
  <c r="AA2" i="39"/>
  <c r="F23" i="39" s="1"/>
  <c r="Z2" i="39"/>
  <c r="E21" i="39" s="1"/>
  <c r="Y2" i="39"/>
  <c r="E20" i="39" s="1"/>
  <c r="X2" i="39"/>
  <c r="E19" i="39" s="1"/>
  <c r="W2" i="39"/>
  <c r="E18" i="39" s="1"/>
  <c r="V2" i="39"/>
  <c r="E14" i="39" s="1"/>
  <c r="U2" i="39"/>
  <c r="E13" i="39" s="1"/>
  <c r="T2" i="39"/>
  <c r="E12" i="39" s="1"/>
  <c r="S2" i="39"/>
  <c r="B7" i="39" s="1"/>
  <c r="R2" i="39"/>
  <c r="B6" i="39" s="1"/>
  <c r="Q2" i="39"/>
  <c r="G6" i="39" s="1"/>
  <c r="AA2" i="38"/>
  <c r="F23" i="38" s="1"/>
  <c r="Z2" i="38"/>
  <c r="E21" i="38" s="1"/>
  <c r="Y2" i="38"/>
  <c r="E20" i="38" s="1"/>
  <c r="X2" i="38"/>
  <c r="E19" i="38" s="1"/>
  <c r="W2" i="38"/>
  <c r="E18" i="38" s="1"/>
  <c r="V2" i="38"/>
  <c r="E14" i="38" s="1"/>
  <c r="U2" i="38"/>
  <c r="E13" i="38" s="1"/>
  <c r="T2" i="38"/>
  <c r="E12" i="38" s="1"/>
  <c r="S2" i="38"/>
  <c r="B7" i="38" s="1"/>
  <c r="R2" i="38"/>
  <c r="B6" i="38" s="1"/>
  <c r="Q2" i="38"/>
  <c r="G6" i="38" s="1"/>
  <c r="AA2" i="37"/>
  <c r="F23" i="37" s="1"/>
  <c r="Z2" i="37"/>
  <c r="E21" i="37" s="1"/>
  <c r="Y2" i="37"/>
  <c r="E20" i="37" s="1"/>
  <c r="X2" i="37"/>
  <c r="E19" i="37" s="1"/>
  <c r="W2" i="37"/>
  <c r="E18" i="37" s="1"/>
  <c r="V2" i="37"/>
  <c r="E14" i="37" s="1"/>
  <c r="U2" i="37"/>
  <c r="E13" i="37" s="1"/>
  <c r="T2" i="37"/>
  <c r="E12" i="37" s="1"/>
  <c r="S2" i="37"/>
  <c r="B7" i="37" s="1"/>
  <c r="R2" i="37"/>
  <c r="B6" i="37" s="1"/>
  <c r="Q2" i="37"/>
  <c r="G6" i="37" s="1"/>
  <c r="AA2" i="36"/>
  <c r="F23" i="36" s="1"/>
  <c r="Z2" i="36"/>
  <c r="E21" i="36" s="1"/>
  <c r="Y2" i="36"/>
  <c r="E20" i="36" s="1"/>
  <c r="X2" i="36"/>
  <c r="E19" i="36" s="1"/>
  <c r="W2" i="36"/>
  <c r="E18" i="36" s="1"/>
  <c r="V2" i="36"/>
  <c r="E14" i="36" s="1"/>
  <c r="U2" i="36"/>
  <c r="E13" i="36" s="1"/>
  <c r="T2" i="36"/>
  <c r="E12" i="36" s="1"/>
  <c r="S2" i="36"/>
  <c r="B7" i="36" s="1"/>
  <c r="R2" i="36"/>
  <c r="B6" i="36" s="1"/>
  <c r="Q2" i="36"/>
  <c r="G6" i="36" s="1"/>
  <c r="AA2" i="35"/>
  <c r="F23" i="35" s="1"/>
  <c r="Z2" i="35"/>
  <c r="E21" i="35" s="1"/>
  <c r="Y2" i="35"/>
  <c r="E20" i="35" s="1"/>
  <c r="X2" i="35"/>
  <c r="E19" i="35" s="1"/>
  <c r="W2" i="35"/>
  <c r="E18" i="35" s="1"/>
  <c r="V2" i="35"/>
  <c r="E14" i="35" s="1"/>
  <c r="U2" i="35"/>
  <c r="E13" i="35" s="1"/>
  <c r="T2" i="35"/>
  <c r="E12" i="35" s="1"/>
  <c r="S2" i="35"/>
  <c r="B7" i="35" s="1"/>
  <c r="R2" i="35"/>
  <c r="B6" i="35" s="1"/>
  <c r="Q2" i="35"/>
  <c r="G6" i="35" s="1"/>
  <c r="AA2" i="34"/>
  <c r="F23" i="34" s="1"/>
  <c r="Z2" i="34"/>
  <c r="E21" i="34" s="1"/>
  <c r="Y2" i="34"/>
  <c r="E20" i="34" s="1"/>
  <c r="X2" i="34"/>
  <c r="E19" i="34" s="1"/>
  <c r="W2" i="34"/>
  <c r="E18" i="34" s="1"/>
  <c r="V2" i="34"/>
  <c r="E14" i="34" s="1"/>
  <c r="U2" i="34"/>
  <c r="E13" i="34" s="1"/>
  <c r="T2" i="34"/>
  <c r="E12" i="34" s="1"/>
  <c r="S2" i="34"/>
  <c r="B7" i="34" s="1"/>
  <c r="R2" i="34"/>
  <c r="B6" i="34" s="1"/>
  <c r="Q2" i="34"/>
  <c r="G6" i="34" s="1"/>
  <c r="AA2" i="32"/>
  <c r="F23" i="32" s="1"/>
  <c r="Z2" i="32"/>
  <c r="E21" i="32" s="1"/>
  <c r="Y2" i="32"/>
  <c r="E20" i="32" s="1"/>
  <c r="X2" i="32"/>
  <c r="W2" i="32"/>
  <c r="E18" i="32" s="1"/>
  <c r="V2" i="32"/>
  <c r="E14" i="32" s="1"/>
  <c r="U2" i="32"/>
  <c r="E13" i="32" s="1"/>
  <c r="T2" i="32"/>
  <c r="E12" i="32" s="1"/>
  <c r="S2" i="32"/>
  <c r="B7" i="32" s="1"/>
  <c r="R2" i="32"/>
  <c r="B6" i="32" s="1"/>
  <c r="Q2" i="32"/>
  <c r="G6" i="32" s="1"/>
  <c r="E19" i="32"/>
  <c r="AA2" i="31"/>
  <c r="F23" i="31" s="1"/>
  <c r="Z2" i="31"/>
  <c r="E21" i="31" s="1"/>
  <c r="Y2" i="31"/>
  <c r="E20" i="31" s="1"/>
  <c r="X2" i="31"/>
  <c r="E19" i="31" s="1"/>
  <c r="W2" i="31"/>
  <c r="E18" i="31" s="1"/>
  <c r="V2" i="31"/>
  <c r="E14" i="31" s="1"/>
  <c r="U2" i="31"/>
  <c r="E13" i="31" s="1"/>
  <c r="T2" i="31"/>
  <c r="E12" i="31" s="1"/>
  <c r="S2" i="31"/>
  <c r="B7" i="31" s="1"/>
  <c r="R2" i="31"/>
  <c r="B6" i="31" s="1"/>
  <c r="Q2" i="31"/>
  <c r="G6" i="31" s="1"/>
  <c r="AA2" i="117"/>
  <c r="F23" i="117" s="1"/>
  <c r="Z2" i="117"/>
  <c r="E21" i="117" s="1"/>
  <c r="Y2" i="117"/>
  <c r="E20" i="117" s="1"/>
  <c r="X2" i="117"/>
  <c r="E19" i="117" s="1"/>
  <c r="W2" i="117"/>
  <c r="E18" i="117" s="1"/>
  <c r="V2" i="117"/>
  <c r="E14" i="117" s="1"/>
  <c r="U2" i="117"/>
  <c r="E13" i="117" s="1"/>
  <c r="T2" i="117"/>
  <c r="E12" i="117" s="1"/>
  <c r="S2" i="117"/>
  <c r="B7" i="117" s="1"/>
  <c r="R2" i="117"/>
  <c r="B6" i="117" s="1"/>
  <c r="Q2" i="117"/>
  <c r="G6" i="117" s="1"/>
  <c r="AA2" i="30"/>
  <c r="F23" i="30" s="1"/>
  <c r="Z2" i="30"/>
  <c r="E21" i="30" s="1"/>
  <c r="Y2" i="30"/>
  <c r="E20" i="30" s="1"/>
  <c r="X2" i="30"/>
  <c r="E19" i="30" s="1"/>
  <c r="W2" i="30"/>
  <c r="E18" i="30" s="1"/>
  <c r="V2" i="30"/>
  <c r="E14" i="30" s="1"/>
  <c r="U2" i="30"/>
  <c r="E13" i="30" s="1"/>
  <c r="T2" i="30"/>
  <c r="E12" i="30" s="1"/>
  <c r="S2" i="30"/>
  <c r="B7" i="30" s="1"/>
  <c r="R2" i="30"/>
  <c r="B6" i="30" s="1"/>
  <c r="Q2" i="30"/>
  <c r="G6" i="30" s="1"/>
  <c r="AA2" i="29"/>
  <c r="F23" i="29" s="1"/>
  <c r="Z2" i="29"/>
  <c r="E21" i="29" s="1"/>
  <c r="Y2" i="29"/>
  <c r="E20" i="29" s="1"/>
  <c r="X2" i="29"/>
  <c r="E19" i="29" s="1"/>
  <c r="W2" i="29"/>
  <c r="E18" i="29" s="1"/>
  <c r="V2" i="29"/>
  <c r="E14" i="29" s="1"/>
  <c r="U2" i="29"/>
  <c r="E13" i="29" s="1"/>
  <c r="T2" i="29"/>
  <c r="E12" i="29" s="1"/>
  <c r="S2" i="29"/>
  <c r="B7" i="29" s="1"/>
  <c r="R2" i="29"/>
  <c r="B6" i="29" s="1"/>
  <c r="Q2" i="29"/>
  <c r="G6" i="29" s="1"/>
  <c r="AA2" i="28"/>
  <c r="F23" i="28" s="1"/>
  <c r="Z2" i="28"/>
  <c r="E21" i="28" s="1"/>
  <c r="Y2" i="28"/>
  <c r="E20" i="28" s="1"/>
  <c r="X2" i="28"/>
  <c r="E19" i="28" s="1"/>
  <c r="W2" i="28"/>
  <c r="E18" i="28" s="1"/>
  <c r="V2" i="28"/>
  <c r="E14" i="28" s="1"/>
  <c r="U2" i="28"/>
  <c r="E13" i="28" s="1"/>
  <c r="T2" i="28"/>
  <c r="E12" i="28" s="1"/>
  <c r="S2" i="28"/>
  <c r="B7" i="28" s="1"/>
  <c r="R2" i="28"/>
  <c r="B6" i="28" s="1"/>
  <c r="Q2" i="28"/>
  <c r="G6" i="28" s="1"/>
  <c r="AA2" i="27"/>
  <c r="F23" i="27" s="1"/>
  <c r="Z2" i="27"/>
  <c r="E21" i="27" s="1"/>
  <c r="Y2" i="27"/>
  <c r="E20" i="27" s="1"/>
  <c r="X2" i="27"/>
  <c r="E19" i="27" s="1"/>
  <c r="W2" i="27"/>
  <c r="E18" i="27" s="1"/>
  <c r="V2" i="27"/>
  <c r="E14" i="27" s="1"/>
  <c r="U2" i="27"/>
  <c r="E13" i="27" s="1"/>
  <c r="T2" i="27"/>
  <c r="E12" i="27" s="1"/>
  <c r="S2" i="27"/>
  <c r="B7" i="27" s="1"/>
  <c r="R2" i="27"/>
  <c r="B6" i="27" s="1"/>
  <c r="Q2" i="27"/>
  <c r="G6" i="27" s="1"/>
  <c r="AA2" i="26"/>
  <c r="F23" i="26" s="1"/>
  <c r="Z2" i="26"/>
  <c r="E21" i="26" s="1"/>
  <c r="Y2" i="26"/>
  <c r="E20" i="26" s="1"/>
  <c r="X2" i="26"/>
  <c r="E19" i="26" s="1"/>
  <c r="W2" i="26"/>
  <c r="E18" i="26" s="1"/>
  <c r="V2" i="26"/>
  <c r="E14" i="26" s="1"/>
  <c r="U2" i="26"/>
  <c r="E13" i="26" s="1"/>
  <c r="T2" i="26"/>
  <c r="E12" i="26" s="1"/>
  <c r="S2" i="26"/>
  <c r="B7" i="26" s="1"/>
  <c r="R2" i="26"/>
  <c r="B6" i="26" s="1"/>
  <c r="Q2" i="26"/>
  <c r="G6" i="26" s="1"/>
  <c r="AA2" i="25"/>
  <c r="F23" i="25" s="1"/>
  <c r="Z2" i="25"/>
  <c r="E21" i="25" s="1"/>
  <c r="Y2" i="25"/>
  <c r="E20" i="25" s="1"/>
  <c r="X2" i="25"/>
  <c r="E19" i="25" s="1"/>
  <c r="W2" i="25"/>
  <c r="E18" i="25" s="1"/>
  <c r="V2" i="25"/>
  <c r="E14" i="25" s="1"/>
  <c r="U2" i="25"/>
  <c r="E13" i="25" s="1"/>
  <c r="T2" i="25"/>
  <c r="E12" i="25" s="1"/>
  <c r="S2" i="25"/>
  <c r="B7" i="25" s="1"/>
  <c r="R2" i="25"/>
  <c r="B6" i="25" s="1"/>
  <c r="Q2" i="25"/>
  <c r="G6" i="25" s="1"/>
  <c r="AA2" i="24"/>
  <c r="F23" i="24" s="1"/>
  <c r="Z2" i="24"/>
  <c r="E21" i="24" s="1"/>
  <c r="Y2" i="24"/>
  <c r="E20" i="24" s="1"/>
  <c r="X2" i="24"/>
  <c r="E19" i="24" s="1"/>
  <c r="W2" i="24"/>
  <c r="E18" i="24" s="1"/>
  <c r="V2" i="24"/>
  <c r="E14" i="24" s="1"/>
  <c r="U2" i="24"/>
  <c r="E13" i="24" s="1"/>
  <c r="T2" i="24"/>
  <c r="E12" i="24" s="1"/>
  <c r="S2" i="24"/>
  <c r="B7" i="24" s="1"/>
  <c r="R2" i="24"/>
  <c r="B6" i="24" s="1"/>
  <c r="Q2" i="24"/>
  <c r="G6" i="24" s="1"/>
  <c r="AA2" i="23"/>
  <c r="F23" i="23" s="1"/>
  <c r="Z2" i="23"/>
  <c r="E21" i="23" s="1"/>
  <c r="Y2" i="23"/>
  <c r="E20" i="23" s="1"/>
  <c r="X2" i="23"/>
  <c r="E19" i="23" s="1"/>
  <c r="W2" i="23"/>
  <c r="E18" i="23" s="1"/>
  <c r="V2" i="23"/>
  <c r="E14" i="23" s="1"/>
  <c r="U2" i="23"/>
  <c r="E13" i="23" s="1"/>
  <c r="T2" i="23"/>
  <c r="E12" i="23" s="1"/>
  <c r="S2" i="23"/>
  <c r="B7" i="23" s="1"/>
  <c r="R2" i="23"/>
  <c r="B6" i="23" s="1"/>
  <c r="Q2" i="23"/>
  <c r="G6" i="23" s="1"/>
  <c r="AA2" i="22"/>
  <c r="F23" i="22" s="1"/>
  <c r="Z2" i="22"/>
  <c r="E21" i="22" s="1"/>
  <c r="Y2" i="22"/>
  <c r="E20" i="22" s="1"/>
  <c r="X2" i="22"/>
  <c r="E19" i="22" s="1"/>
  <c r="W2" i="22"/>
  <c r="E18" i="22" s="1"/>
  <c r="V2" i="22"/>
  <c r="E14" i="22" s="1"/>
  <c r="U2" i="22"/>
  <c r="E13" i="22" s="1"/>
  <c r="T2" i="22"/>
  <c r="E12" i="22" s="1"/>
  <c r="S2" i="22"/>
  <c r="B7" i="22" s="1"/>
  <c r="R2" i="22"/>
  <c r="B6" i="22" s="1"/>
  <c r="Q2" i="22"/>
  <c r="G6" i="22" s="1"/>
  <c r="AA2" i="21"/>
  <c r="F23" i="21" s="1"/>
  <c r="Z2" i="21"/>
  <c r="E21" i="21" s="1"/>
  <c r="Y2" i="21"/>
  <c r="E20" i="21" s="1"/>
  <c r="X2" i="21"/>
  <c r="E19" i="21" s="1"/>
  <c r="W2" i="21"/>
  <c r="E18" i="21" s="1"/>
  <c r="V2" i="21"/>
  <c r="E14" i="21" s="1"/>
  <c r="U2" i="21"/>
  <c r="E13" i="21" s="1"/>
  <c r="T2" i="21"/>
  <c r="E12" i="21" s="1"/>
  <c r="S2" i="21"/>
  <c r="B7" i="21" s="1"/>
  <c r="R2" i="21"/>
  <c r="B6" i="21" s="1"/>
  <c r="Q2" i="21"/>
  <c r="G6" i="21" s="1"/>
  <c r="AA2" i="20"/>
  <c r="F23" i="20" s="1"/>
  <c r="Z2" i="20"/>
  <c r="E21" i="20" s="1"/>
  <c r="Y2" i="20"/>
  <c r="E20" i="20" s="1"/>
  <c r="X2" i="20"/>
  <c r="E19" i="20" s="1"/>
  <c r="W2" i="20"/>
  <c r="E18" i="20" s="1"/>
  <c r="V2" i="20"/>
  <c r="E14" i="20" s="1"/>
  <c r="U2" i="20"/>
  <c r="E13" i="20" s="1"/>
  <c r="T2" i="20"/>
  <c r="E12" i="20" s="1"/>
  <c r="S2" i="20"/>
  <c r="B7" i="20" s="1"/>
  <c r="R2" i="20"/>
  <c r="B6" i="20" s="1"/>
  <c r="Q2" i="20"/>
  <c r="G6" i="20" s="1"/>
  <c r="AA2" i="19"/>
  <c r="F23" i="19" s="1"/>
  <c r="Z2" i="19"/>
  <c r="E21" i="19" s="1"/>
  <c r="Y2" i="19"/>
  <c r="E20" i="19" s="1"/>
  <c r="X2" i="19"/>
  <c r="E19" i="19" s="1"/>
  <c r="W2" i="19"/>
  <c r="E18" i="19" s="1"/>
  <c r="V2" i="19"/>
  <c r="E14" i="19" s="1"/>
  <c r="U2" i="19"/>
  <c r="E13" i="19" s="1"/>
  <c r="T2" i="19"/>
  <c r="E12" i="19" s="1"/>
  <c r="S2" i="19"/>
  <c r="B7" i="19" s="1"/>
  <c r="R2" i="19"/>
  <c r="B6" i="19" s="1"/>
  <c r="Q2" i="19"/>
  <c r="G6" i="19" s="1"/>
  <c r="AA2" i="18"/>
  <c r="F23" i="18" s="1"/>
  <c r="Z2" i="18"/>
  <c r="E21" i="18" s="1"/>
  <c r="Y2" i="18"/>
  <c r="E20" i="18" s="1"/>
  <c r="X2" i="18"/>
  <c r="E19" i="18" s="1"/>
  <c r="W2" i="18"/>
  <c r="E18" i="18" s="1"/>
  <c r="V2" i="18"/>
  <c r="E14" i="18" s="1"/>
  <c r="U2" i="18"/>
  <c r="E13" i="18" s="1"/>
  <c r="T2" i="18"/>
  <c r="E12" i="18" s="1"/>
  <c r="S2" i="18"/>
  <c r="B7" i="18" s="1"/>
  <c r="R2" i="18"/>
  <c r="B6" i="18" s="1"/>
  <c r="Q2" i="18"/>
  <c r="G6" i="18" s="1"/>
  <c r="AA2" i="17"/>
  <c r="F23" i="17" s="1"/>
  <c r="Z2" i="17"/>
  <c r="E21" i="17" s="1"/>
  <c r="Y2" i="17"/>
  <c r="E20" i="17" s="1"/>
  <c r="X2" i="17"/>
  <c r="E19" i="17" s="1"/>
  <c r="W2" i="17"/>
  <c r="E18" i="17" s="1"/>
  <c r="V2" i="17"/>
  <c r="E14" i="17" s="1"/>
  <c r="U2" i="17"/>
  <c r="E13" i="17" s="1"/>
  <c r="T2" i="17"/>
  <c r="E12" i="17" s="1"/>
  <c r="S2" i="17"/>
  <c r="B7" i="17" s="1"/>
  <c r="R2" i="17"/>
  <c r="B6" i="17" s="1"/>
  <c r="Q2" i="17"/>
  <c r="G6" i="17" s="1"/>
  <c r="AA2" i="118"/>
  <c r="F23" i="118" s="1"/>
  <c r="Z2" i="118"/>
  <c r="E21" i="118" s="1"/>
  <c r="Y2" i="118"/>
  <c r="E20" i="118" s="1"/>
  <c r="X2" i="118"/>
  <c r="E19" i="118" s="1"/>
  <c r="W2" i="118"/>
  <c r="E18" i="118" s="1"/>
  <c r="V2" i="118"/>
  <c r="E14" i="118" s="1"/>
  <c r="U2" i="118"/>
  <c r="E13" i="118" s="1"/>
  <c r="T2" i="118"/>
  <c r="E12" i="118" s="1"/>
  <c r="S2" i="118"/>
  <c r="B7" i="118" s="1"/>
  <c r="R2" i="118"/>
  <c r="B6" i="118" s="1"/>
  <c r="Q2" i="118"/>
  <c r="G6" i="118" s="1"/>
  <c r="AA2" i="16"/>
  <c r="F23" i="16" s="1"/>
  <c r="Z2" i="16"/>
  <c r="E21" i="16" s="1"/>
  <c r="Y2" i="16"/>
  <c r="E20" i="16" s="1"/>
  <c r="X2" i="16"/>
  <c r="E19" i="16" s="1"/>
  <c r="W2" i="16"/>
  <c r="E18" i="16" s="1"/>
  <c r="V2" i="16"/>
  <c r="E14" i="16" s="1"/>
  <c r="U2" i="16"/>
  <c r="E13" i="16" s="1"/>
  <c r="T2" i="16"/>
  <c r="E12" i="16" s="1"/>
  <c r="S2" i="16"/>
  <c r="B7" i="16" s="1"/>
  <c r="R2" i="16"/>
  <c r="B6" i="16" s="1"/>
  <c r="Q2" i="16"/>
  <c r="G6" i="16" s="1"/>
  <c r="AA2" i="15"/>
  <c r="F23" i="15" s="1"/>
  <c r="Z2" i="15"/>
  <c r="E21" i="15" s="1"/>
  <c r="Y2" i="15"/>
  <c r="E20" i="15" s="1"/>
  <c r="X2" i="15"/>
  <c r="E19" i="15" s="1"/>
  <c r="W2" i="15"/>
  <c r="E18" i="15" s="1"/>
  <c r="V2" i="15"/>
  <c r="E14" i="15" s="1"/>
  <c r="U2" i="15"/>
  <c r="E13" i="15" s="1"/>
  <c r="T2" i="15"/>
  <c r="E12" i="15" s="1"/>
  <c r="S2" i="15"/>
  <c r="B7" i="15" s="1"/>
  <c r="R2" i="15"/>
  <c r="B6" i="15" s="1"/>
  <c r="Q2" i="15"/>
  <c r="G6" i="15" s="1"/>
  <c r="AA2" i="14"/>
  <c r="F23" i="14" s="1"/>
  <c r="Z2" i="14"/>
  <c r="E21" i="14" s="1"/>
  <c r="Y2" i="14"/>
  <c r="E20" i="14" s="1"/>
  <c r="X2" i="14"/>
  <c r="E19" i="14" s="1"/>
  <c r="W2" i="14"/>
  <c r="E18" i="14" s="1"/>
  <c r="V2" i="14"/>
  <c r="E14" i="14" s="1"/>
  <c r="U2" i="14"/>
  <c r="E13" i="14" s="1"/>
  <c r="T2" i="14"/>
  <c r="E12" i="14" s="1"/>
  <c r="S2" i="14"/>
  <c r="B7" i="14" s="1"/>
  <c r="R2" i="14"/>
  <c r="B6" i="14" s="1"/>
  <c r="Q2" i="14"/>
  <c r="G6" i="14" s="1"/>
  <c r="AA2" i="13"/>
  <c r="F23" i="13" s="1"/>
  <c r="Z2" i="13"/>
  <c r="E21" i="13" s="1"/>
  <c r="Y2" i="13"/>
  <c r="E20" i="13" s="1"/>
  <c r="X2" i="13"/>
  <c r="E19" i="13" s="1"/>
  <c r="W2" i="13"/>
  <c r="E18" i="13" s="1"/>
  <c r="V2" i="13"/>
  <c r="E14" i="13" s="1"/>
  <c r="U2" i="13"/>
  <c r="E13" i="13" s="1"/>
  <c r="T2" i="13"/>
  <c r="E12" i="13" s="1"/>
  <c r="S2" i="13"/>
  <c r="B7" i="13" s="1"/>
  <c r="R2" i="13"/>
  <c r="B6" i="13" s="1"/>
  <c r="Q2" i="13"/>
  <c r="G6" i="13" s="1"/>
  <c r="AA2" i="12"/>
  <c r="F23" i="12" s="1"/>
  <c r="Z2" i="12"/>
  <c r="E21" i="12" s="1"/>
  <c r="Y2" i="12"/>
  <c r="E20" i="12" s="1"/>
  <c r="X2" i="12"/>
  <c r="E19" i="12" s="1"/>
  <c r="W2" i="12"/>
  <c r="E18" i="12" s="1"/>
  <c r="V2" i="12"/>
  <c r="E14" i="12" s="1"/>
  <c r="U2" i="12"/>
  <c r="E13" i="12" s="1"/>
  <c r="T2" i="12"/>
  <c r="E12" i="12" s="1"/>
  <c r="S2" i="12"/>
  <c r="B7" i="12" s="1"/>
  <c r="R2" i="12"/>
  <c r="B6" i="12" s="1"/>
  <c r="Q2" i="12"/>
  <c r="G6" i="12" s="1"/>
  <c r="AA2" i="11"/>
  <c r="F23" i="11" s="1"/>
  <c r="Z2" i="11"/>
  <c r="E21" i="11" s="1"/>
  <c r="Y2" i="11"/>
  <c r="E20" i="11" s="1"/>
  <c r="X2" i="11"/>
  <c r="E19" i="11" s="1"/>
  <c r="W2" i="11"/>
  <c r="E18" i="11" s="1"/>
  <c r="V2" i="11"/>
  <c r="E14" i="11" s="1"/>
  <c r="U2" i="11"/>
  <c r="E13" i="11" s="1"/>
  <c r="T2" i="11"/>
  <c r="E12" i="11" s="1"/>
  <c r="S2" i="11"/>
  <c r="B7" i="11" s="1"/>
  <c r="R2" i="11"/>
  <c r="B6" i="11" s="1"/>
  <c r="Q2" i="11"/>
  <c r="G6" i="11" s="1"/>
  <c r="AA2" i="10"/>
  <c r="F23" i="10" s="1"/>
  <c r="Z2" i="10"/>
  <c r="E21" i="10" s="1"/>
  <c r="Y2" i="10"/>
  <c r="E20" i="10" s="1"/>
  <c r="X2" i="10"/>
  <c r="E19" i="10" s="1"/>
  <c r="W2" i="10"/>
  <c r="E18" i="10" s="1"/>
  <c r="V2" i="10"/>
  <c r="E14" i="10" s="1"/>
  <c r="U2" i="10"/>
  <c r="E13" i="10" s="1"/>
  <c r="T2" i="10"/>
  <c r="E12" i="10" s="1"/>
  <c r="S2" i="10"/>
  <c r="B7" i="10" s="1"/>
  <c r="R2" i="10"/>
  <c r="B6" i="10" s="1"/>
  <c r="Q2" i="10"/>
  <c r="G6" i="10" s="1"/>
  <c r="AA2" i="9"/>
  <c r="F23" i="9" s="1"/>
  <c r="Z2" i="9"/>
  <c r="E21" i="9" s="1"/>
  <c r="Y2" i="9"/>
  <c r="E20" i="9" s="1"/>
  <c r="X2" i="9"/>
  <c r="E19" i="9" s="1"/>
  <c r="W2" i="9"/>
  <c r="E18" i="9" s="1"/>
  <c r="V2" i="9"/>
  <c r="E14" i="9" s="1"/>
  <c r="U2" i="9"/>
  <c r="E13" i="9" s="1"/>
  <c r="T2" i="9"/>
  <c r="E12" i="9" s="1"/>
  <c r="S2" i="9"/>
  <c r="B7" i="9" s="1"/>
  <c r="R2" i="9"/>
  <c r="B6" i="9" s="1"/>
  <c r="Q2" i="9"/>
  <c r="G6" i="9" s="1"/>
  <c r="AA2" i="8"/>
  <c r="F23" i="8" s="1"/>
  <c r="Z2" i="8"/>
  <c r="E21" i="8" s="1"/>
  <c r="Y2" i="8"/>
  <c r="E20" i="8" s="1"/>
  <c r="X2" i="8"/>
  <c r="E19" i="8" s="1"/>
  <c r="W2" i="8"/>
  <c r="E18" i="8" s="1"/>
  <c r="V2" i="8"/>
  <c r="E14" i="8" s="1"/>
  <c r="U2" i="8"/>
  <c r="E13" i="8" s="1"/>
  <c r="T2" i="8"/>
  <c r="E12" i="8" s="1"/>
  <c r="S2" i="8"/>
  <c r="B7" i="8" s="1"/>
  <c r="R2" i="8"/>
  <c r="B6" i="8" s="1"/>
  <c r="Q2" i="8"/>
  <c r="G6" i="8" s="1"/>
  <c r="AA2" i="6"/>
  <c r="F23" i="6" s="1"/>
  <c r="Z2" i="6"/>
  <c r="E21" i="6" s="1"/>
  <c r="Y2" i="6"/>
  <c r="E20" i="6" s="1"/>
  <c r="X2" i="6"/>
  <c r="E19" i="6" s="1"/>
  <c r="W2" i="6"/>
  <c r="E18" i="6" s="1"/>
  <c r="V2" i="6"/>
  <c r="E14" i="6" s="1"/>
  <c r="U2" i="6"/>
  <c r="E13" i="6" s="1"/>
  <c r="T2" i="6"/>
  <c r="E12" i="6" s="1"/>
  <c r="S2" i="6"/>
  <c r="B7" i="6" s="1"/>
  <c r="R2" i="6"/>
  <c r="B6" i="6" s="1"/>
  <c r="Q2" i="6"/>
  <c r="G6" i="6" s="1"/>
  <c r="Y2" i="4"/>
  <c r="E20" i="4" s="1"/>
  <c r="AA2" i="4" l="1"/>
  <c r="F23" i="4" s="1"/>
  <c r="Z2" i="4"/>
  <c r="E21" i="4" s="1"/>
  <c r="X2" i="4"/>
  <c r="E19" i="4" s="1"/>
  <c r="W2" i="4"/>
  <c r="E18" i="4" s="1"/>
  <c r="V2" i="4"/>
  <c r="E14" i="4" s="1"/>
  <c r="U2" i="4"/>
  <c r="E13" i="4" s="1"/>
  <c r="T2" i="4"/>
  <c r="E12" i="4" s="1"/>
  <c r="S2" i="4"/>
  <c r="B7" i="4" s="1"/>
  <c r="R2" i="4"/>
  <c r="B6" i="4" s="1"/>
  <c r="Q2" i="4"/>
  <c r="G6" i="4" s="1"/>
</calcChain>
</file>

<file path=xl/sharedStrings.xml><?xml version="1.0" encoding="utf-8"?>
<sst xmlns="http://schemas.openxmlformats.org/spreadsheetml/2006/main" count="5930" uniqueCount="482">
  <si>
    <t>Class</t>
  </si>
  <si>
    <t>High Risk</t>
  </si>
  <si>
    <t>No 1st Dose</t>
  </si>
  <si>
    <t>Antibiotics</t>
  </si>
  <si>
    <t>Gentamycin</t>
  </si>
  <si>
    <t>Oxacillin</t>
  </si>
  <si>
    <t>Penicillin</t>
  </si>
  <si>
    <t>Synercid</t>
  </si>
  <si>
    <t>X</t>
  </si>
  <si>
    <t>Anti-infectives</t>
  </si>
  <si>
    <t>Amphotericin B</t>
  </si>
  <si>
    <t>Chemotherapy</t>
  </si>
  <si>
    <t>Cocktail: Adriamycin/ Etoposide/ Vinblastine</t>
  </si>
  <si>
    <t>Diuretics</t>
  </si>
  <si>
    <t>Hydration</t>
  </si>
  <si>
    <t>D5W</t>
  </si>
  <si>
    <t>D5LR</t>
  </si>
  <si>
    <t>D5 1/2 NS</t>
  </si>
  <si>
    <t>D5 1/4 NS</t>
  </si>
  <si>
    <t>Lactated Ringers (LR)</t>
  </si>
  <si>
    <t>NS 0.9%</t>
  </si>
  <si>
    <t>Nutrition</t>
  </si>
  <si>
    <t>Cyclosporin</t>
  </si>
  <si>
    <t>Dobutamine</t>
  </si>
  <si>
    <t>Ethanol Lock</t>
  </si>
  <si>
    <t>Hizentra (SCIG)</t>
  </si>
  <si>
    <t>Remodulin</t>
  </si>
  <si>
    <t>Vivaglobin (SCIG)</t>
  </si>
  <si>
    <t>Bupivicaine</t>
  </si>
  <si>
    <t>Duramorph</t>
  </si>
  <si>
    <t>Morphine sulfate</t>
  </si>
  <si>
    <t>Pain - Narcotic analgesic</t>
  </si>
  <si>
    <t>Special Instructions</t>
  </si>
  <si>
    <t>Common Uses</t>
  </si>
  <si>
    <t>Pulmonary hypertension</t>
  </si>
  <si>
    <t>Methylprednisolone / SoluMedrol</t>
  </si>
  <si>
    <t>Treatment of Immune Deficiencies</t>
  </si>
  <si>
    <t>Prevent/treat nausea and vomiting</t>
  </si>
  <si>
    <t>Hypercalcemia of malignancy</t>
  </si>
  <si>
    <t>Bacterial Infection</t>
  </si>
  <si>
    <t>Viral Infection</t>
  </si>
  <si>
    <t>Fungal Infection</t>
  </si>
  <si>
    <t>Cancer</t>
  </si>
  <si>
    <t>Heart disease</t>
  </si>
  <si>
    <t>Advanced heart disease - palliation, organ transplant waiting list</t>
  </si>
  <si>
    <t>Iron deficiency</t>
  </si>
  <si>
    <t>Central Line Only</t>
  </si>
  <si>
    <t>Prevent GI irritation</t>
  </si>
  <si>
    <t>Pain management</t>
  </si>
  <si>
    <t>Diphenhydramine / Benadryl</t>
  </si>
  <si>
    <t>Drug Name (generic/trade)</t>
  </si>
  <si>
    <t xml:space="preserve">Factor Administration </t>
  </si>
  <si>
    <t>Immune Globulin</t>
  </si>
  <si>
    <t>Med Inotropic</t>
  </si>
  <si>
    <t>Inf Therapy TPN</t>
  </si>
  <si>
    <t>Med Chemotherapeutic agents</t>
  </si>
  <si>
    <t>Occlusion and TPA</t>
  </si>
  <si>
    <t>Treat CMV in AIDS patients</t>
  </si>
  <si>
    <t>Short term hydration</t>
  </si>
  <si>
    <t>Short or long term nutrition support or replacement</t>
  </si>
  <si>
    <t>Anxiety, advanced illness symptoms</t>
  </si>
  <si>
    <t>Eliminate central line clot</t>
  </si>
  <si>
    <t>Type 1 Gaucher disease</t>
  </si>
  <si>
    <t>Heriditary angioedema</t>
  </si>
  <si>
    <t>Lupus, myasthenia gravis, anti-rejection</t>
  </si>
  <si>
    <t>Hemophilia</t>
  </si>
  <si>
    <t xml:space="preserve">Primary Humoral Immunodeficiency Disease </t>
  </si>
  <si>
    <t>Wide range of infectious, autoimmune and immunosuppressive disorders</t>
  </si>
  <si>
    <t>AAT Deficiency</t>
  </si>
  <si>
    <t>See Procedure Manual</t>
  </si>
  <si>
    <t>Labs</t>
  </si>
  <si>
    <t>Vesicant</t>
  </si>
  <si>
    <t>Ampicillin/Ampicillin</t>
  </si>
  <si>
    <t>Amikacin/Amikin</t>
  </si>
  <si>
    <t>Ampicillin Sublactum/Unasyn</t>
  </si>
  <si>
    <t>Sinus tachycardia</t>
  </si>
  <si>
    <t>Bleeding</t>
  </si>
  <si>
    <t>Azithromycin/Zithromax</t>
  </si>
  <si>
    <t>LFTs</t>
  </si>
  <si>
    <t>Electrolyte imbalances, Cardiac irregularities, Severe diarrhea</t>
  </si>
  <si>
    <t>Aztreonam/Azactam</t>
  </si>
  <si>
    <t>BUN, Cr, Peak + Trough</t>
  </si>
  <si>
    <t>Cefazolin/Ancef, Kefzol</t>
  </si>
  <si>
    <t>BUN, Cr, LFTs</t>
  </si>
  <si>
    <t>CBC, PT</t>
  </si>
  <si>
    <t>Cefepime/Maxipime</t>
  </si>
  <si>
    <t>CBC ċ Plts, PT</t>
  </si>
  <si>
    <t>Cefoperazone/Cefobid</t>
  </si>
  <si>
    <t>BUN, Cr</t>
  </si>
  <si>
    <t>Cefotan/Cefotetan</t>
  </si>
  <si>
    <t>CBC</t>
  </si>
  <si>
    <t>Cefoxitin/Mefoxin</t>
  </si>
  <si>
    <t>CBC, SCr, LFTs</t>
  </si>
  <si>
    <t>Ceftazidime/Fortaz</t>
  </si>
  <si>
    <t>CBC, BUN, Cr, PT</t>
  </si>
  <si>
    <t>Ceftriaxone/Rocephin</t>
  </si>
  <si>
    <t>Ciprofloxacin/Cipro</t>
  </si>
  <si>
    <t>CBC, BUN, Cr, LFTs</t>
  </si>
  <si>
    <t>Tendon rupture</t>
  </si>
  <si>
    <t>Severe Colitis</t>
  </si>
  <si>
    <t>Cefotaxime/Clarforan</t>
  </si>
  <si>
    <t>Daptomycin/Cubicin</t>
  </si>
  <si>
    <t>BUN, SCr, CPK</t>
  </si>
  <si>
    <t>Doripenun/Dorabax</t>
  </si>
  <si>
    <t>CBC, BUN, Cr</t>
  </si>
  <si>
    <t>CNS symptoms, Seizures</t>
  </si>
  <si>
    <t>Colitis</t>
  </si>
  <si>
    <t>Ertepenum/Invanz</t>
  </si>
  <si>
    <t>CBC ċ diff, BUN, Cr, LFTs</t>
  </si>
  <si>
    <t>CNS Stimulation</t>
  </si>
  <si>
    <t>Ototoxic</t>
  </si>
  <si>
    <t>Erythrocin/Erythromycin</t>
  </si>
  <si>
    <t>BUN, Cr, Peak &amp; Trough</t>
  </si>
  <si>
    <t>Nephrotoxic, Ototoxic</t>
  </si>
  <si>
    <t>Imipenem/Primaxin</t>
  </si>
  <si>
    <t>Colitis, Cardiac irreg., Seizures</t>
  </si>
  <si>
    <t>Kanamycin/A Kantrex</t>
  </si>
  <si>
    <t>Levofloxicin/Levaquin</t>
  </si>
  <si>
    <t>Tendon Rupture</t>
  </si>
  <si>
    <t>Meropenun/Merrem</t>
  </si>
  <si>
    <t xml:space="preserve">CNS Symptoms </t>
  </si>
  <si>
    <t>Moxifloxcin/Aclox</t>
  </si>
  <si>
    <t>CBC, BUN, LFTs</t>
  </si>
  <si>
    <t>Seizures, Rapid heart rate, Joint swelling</t>
  </si>
  <si>
    <t>Nafcillin/Unipen</t>
  </si>
  <si>
    <t>CHF</t>
  </si>
  <si>
    <t>Cardiac irreg.</t>
  </si>
  <si>
    <t>Piperacillin/Pipracil</t>
  </si>
  <si>
    <t>Electrolyte imbalance, CHF, Cardiac irreg.</t>
  </si>
  <si>
    <t>Bleeding, CHF</t>
  </si>
  <si>
    <t>Pipericillin/Tazobactam/ Zosyn</t>
  </si>
  <si>
    <t>Rifampin/Rifadin</t>
  </si>
  <si>
    <t>Purpura, Cerebral hemmorhage, Thrombocytopenia</t>
  </si>
  <si>
    <t>SMZ-TMP/Bactrim</t>
  </si>
  <si>
    <t>Adequate hydration, Photosensitivity, Diarrhea</t>
  </si>
  <si>
    <t>Ticarcillin/Timentin</t>
  </si>
  <si>
    <t>Electrolyte imbalance, Cardiac irreg.</t>
  </si>
  <si>
    <t>Diarrhea, headache</t>
  </si>
  <si>
    <t>Hemolytic anemia</t>
  </si>
  <si>
    <t>Neurotoxic, Ototoxic, Nephrotoxic</t>
  </si>
  <si>
    <t>BUN, Cr, CBC, Urinalysis</t>
  </si>
  <si>
    <t>Tigecycline/Tigacil</t>
  </si>
  <si>
    <t>Acyclovir/Zovirax</t>
  </si>
  <si>
    <t>IV hydration, Neurotoxic</t>
  </si>
  <si>
    <t>Tobramycin/Nebcin</t>
  </si>
  <si>
    <t>BUN, SCr, CkCl, Peak &amp; Troughs</t>
  </si>
  <si>
    <t>Nephrotoxic, Ototoxic, Neurotoxic, Good hydration, monitor renal &amp; auditory functions daily</t>
  </si>
  <si>
    <t>Vancomycin/Vancocin</t>
  </si>
  <si>
    <t>BUN, Cr, Trough</t>
  </si>
  <si>
    <t>CBC, PT, Electrolytes, BUN, Cr, LFTS</t>
  </si>
  <si>
    <t>Caspofungin/Cancidas</t>
  </si>
  <si>
    <t>Fluconazole/Diflucan</t>
  </si>
  <si>
    <t>Dizziness, cardiac irreg.</t>
  </si>
  <si>
    <t>Foscarnet/Foscavir</t>
  </si>
  <si>
    <t>CrCl, LFTs, Lytes</t>
  </si>
  <si>
    <t>Gancyclovir/Cytovene</t>
  </si>
  <si>
    <t>Micafungin/Mycamine</t>
  </si>
  <si>
    <r>
      <t xml:space="preserve">CrCl, CBC </t>
    </r>
    <r>
      <rPr>
        <sz val="11"/>
        <color theme="1"/>
        <rFont val="Calibri"/>
        <family val="2"/>
      </rPr>
      <t>ċ diff + Plts</t>
    </r>
  </si>
  <si>
    <t>Hemolytic Anemia, signs of Liver dysfunction</t>
  </si>
  <si>
    <t>Doxorubicin/Adriamycin</t>
  </si>
  <si>
    <t>Blinatumomab/Blincyto</t>
  </si>
  <si>
    <t xml:space="preserve">CBC ċ diff + Plts, Uric acid, CMP </t>
  </si>
  <si>
    <t>CBC ċ diff + Plts, BMP</t>
  </si>
  <si>
    <t>Cytarabine/Ara-C</t>
  </si>
  <si>
    <t>CBC ċ diff + Plts</t>
  </si>
  <si>
    <t>Etoposide/Vepacid VP</t>
  </si>
  <si>
    <t>IV Hydration, Neutropenia, Mouth ulcers, Bleeding</t>
  </si>
  <si>
    <t>Irinotecan/Camptosar</t>
  </si>
  <si>
    <t>Methotrexate/MTX</t>
  </si>
  <si>
    <t>Vinblastine/VLB</t>
  </si>
  <si>
    <t>CBC ċ diff + Plts, LFTs</t>
  </si>
  <si>
    <t>Vincristine/VCR</t>
  </si>
  <si>
    <t>IV Hydration, Antiemetics, Constipation, Bleeding</t>
  </si>
  <si>
    <t>Fluorouracil/5FU</t>
  </si>
  <si>
    <t>CBC ċ diff + Plts, Electrolytes, LFTs</t>
  </si>
  <si>
    <t>Mouth sores, Neuropathy, Neutropenia, Thrombocytopenia</t>
  </si>
  <si>
    <r>
      <t xml:space="preserve">CBC </t>
    </r>
    <r>
      <rPr>
        <sz val="11"/>
        <color theme="1"/>
        <rFont val="Calibri"/>
        <family val="2"/>
      </rPr>
      <t>ċ diff &amp; Plts, BUN, Cr, LFTs</t>
    </r>
  </si>
  <si>
    <t>IV Hydration, Extremely Nephrotoxic, Electrolyte imbalance</t>
  </si>
  <si>
    <t>IV Hydration, Extremely Nephrotoxic, Potential carcinogen</t>
  </si>
  <si>
    <t>CBC ċ diff + Plts, Cr, BUN</t>
  </si>
  <si>
    <t>Referral Department is not required to obtain approval before accepting the referral</t>
  </si>
  <si>
    <t>Clinical Manager ensures that all staff assigned have been educated re Special Instructions before assigning visit</t>
  </si>
  <si>
    <t xml:space="preserve">First Dose: </t>
  </si>
  <si>
    <t xml:space="preserve"> The drugs listed as "No 1st Dose" are never given as first dose in the home</t>
  </si>
  <si>
    <t>Other meds are considered for first dose orders on a case by case basis</t>
  </si>
  <si>
    <t>The IV Manager and/or Clinical Director must be consulted before a first dose referral is accepted</t>
  </si>
  <si>
    <t>Notes about Drug Class</t>
  </si>
  <si>
    <t xml:space="preserve">Antibiotics:  </t>
  </si>
  <si>
    <t>All meds carry concern for hypersensitivity reaction at any time during the course of treatment</t>
  </si>
  <si>
    <t>Superinfections are possible with all antibiotics</t>
  </si>
  <si>
    <t>Chemotherapy:</t>
  </si>
  <si>
    <t>Only agency-designated chemotherapy trained nurses may perform these visits</t>
  </si>
  <si>
    <t>Notes about Central Line Delivery</t>
  </si>
  <si>
    <t>LFTs, Lytes</t>
  </si>
  <si>
    <t>CBC, PT, Lytes, BUN, Cr, LFTS</t>
  </si>
  <si>
    <t>See individual drugs for S/E &amp; Labs. MD must be on call for patient</t>
  </si>
  <si>
    <t>BMP</t>
  </si>
  <si>
    <t>Bumetanide/Bumex</t>
  </si>
  <si>
    <t>Chlorothiazide/Diuril</t>
  </si>
  <si>
    <t>Furosemide/Lasix</t>
  </si>
  <si>
    <t>BUN, Cr, Lytes</t>
  </si>
  <si>
    <t>BUN, Cr, Lytes, CO2</t>
  </si>
  <si>
    <t>Torsemide/Demadex</t>
  </si>
  <si>
    <t>Hydration, PPN, TPN / Multivitamin additive</t>
  </si>
  <si>
    <t>Hydration, PPN, TPN / Magnesium additive</t>
  </si>
  <si>
    <t>Headache, dizziness, rash, uticaria</t>
  </si>
  <si>
    <t>CMP</t>
  </si>
  <si>
    <t>Short term nutrition support or replacement</t>
  </si>
  <si>
    <t>CMP, Triglycerides</t>
  </si>
  <si>
    <t>No more than 7-10 days Peripheral IV, watch for phlebitis &amp; Infiltration</t>
  </si>
  <si>
    <t>Peripheral Parenteral Nutrition(PPN)</t>
  </si>
  <si>
    <r>
      <t xml:space="preserve">Total Parental Nutrition(TPN) </t>
    </r>
    <r>
      <rPr>
        <sz val="11"/>
        <color theme="1"/>
        <rFont val="Calibri"/>
        <family val="2"/>
      </rPr>
      <t>ċ or w/o lipid</t>
    </r>
  </si>
  <si>
    <t>Dilution of Electrolytes, Hypervolemia, pulmonary edema</t>
  </si>
  <si>
    <t>Hyperkalemia, Not &gt; than 40 Meq per liter or 10 meq./hr, Cardiac arrythmias</t>
  </si>
  <si>
    <t>Monitor weights. Dedicated central line for TPN. Teach S/S hypo, hyperglycemia &amp; dehydration. Osteoporosis if TPN &gt; 3 mos., thrombocytopenia, leukopenia, cholelithiasis, cholecystitis</t>
  </si>
  <si>
    <t>Hydration /KCL additive (no more than 40 Meq/liter)</t>
  </si>
  <si>
    <t>Hydration/ Nutrition</t>
  </si>
  <si>
    <r>
      <t xml:space="preserve">TPN/PPN </t>
    </r>
    <r>
      <rPr>
        <sz val="11"/>
        <color theme="1"/>
        <rFont val="Calibri"/>
        <family val="2"/>
      </rPr>
      <t>ċ Insulin</t>
    </r>
  </si>
  <si>
    <t>Hypokalemia, Teach patient S/S of hypo &amp; hyperglycemia</t>
  </si>
  <si>
    <t>TPN / PPN /Famotidine/ Pepcid additive</t>
  </si>
  <si>
    <r>
      <t xml:space="preserve">Constipation, diarrhea, dizziness, headache, seizures in pt </t>
    </r>
    <r>
      <rPr>
        <sz val="11"/>
        <color theme="1"/>
        <rFont val="Calibri"/>
        <family val="2"/>
      </rPr>
      <t>ċ impaired renal function</t>
    </r>
  </si>
  <si>
    <t>TPN / PPN / Metoclopramide/Reglan additive</t>
  </si>
  <si>
    <r>
      <t xml:space="preserve">Irregular pulse or BP, tachycardia diaphoresis, tardive dyskinesia </t>
    </r>
    <r>
      <rPr>
        <sz val="11"/>
        <color theme="1"/>
        <rFont val="Calibri"/>
        <family val="2"/>
      </rPr>
      <t>ċ long term IV use</t>
    </r>
  </si>
  <si>
    <t>Avoid smoking, Abdominal discomfort, constipation, diarrhea</t>
  </si>
  <si>
    <t>TPN / PPN /Ranitidine/ Zantac additive</t>
  </si>
  <si>
    <t>Pamidronate Disodium/Aredia</t>
  </si>
  <si>
    <r>
      <t xml:space="preserve">Serum Calcium, CMP, Mg, PO4, CBC </t>
    </r>
    <r>
      <rPr>
        <sz val="11"/>
        <color theme="1"/>
        <rFont val="Calibri"/>
        <family val="2"/>
      </rPr>
      <t>ċ diff.</t>
    </r>
  </si>
  <si>
    <t>IV Hydration, Nephrotoxicity, Jaw pain, Abdominal pain, bone pain</t>
  </si>
  <si>
    <t>Lorazepam/Ativan</t>
  </si>
  <si>
    <t>Treatment/ prevention of mild allergic reaction</t>
  </si>
  <si>
    <t>Alteplace/CathFlo Activase</t>
  </si>
  <si>
    <t>Imiglucerase/Cerezyme</t>
  </si>
  <si>
    <r>
      <t xml:space="preserve">CBC </t>
    </r>
    <r>
      <rPr>
        <sz val="11"/>
        <color theme="1"/>
        <rFont val="Calibri"/>
        <family val="2"/>
      </rPr>
      <t>ċ diff., LFTs</t>
    </r>
  </si>
  <si>
    <r>
      <t xml:space="preserve">CBC </t>
    </r>
    <r>
      <rPr>
        <sz val="11"/>
        <color theme="1"/>
        <rFont val="Calibri"/>
        <family val="2"/>
      </rPr>
      <t>ċ diff + Plts, CMP, CA, Mg, PO4, LFTs, PT</t>
    </r>
  </si>
  <si>
    <t>C1 Inhibitor(Human)/ Cinryze</t>
  </si>
  <si>
    <t>Anaphylactic reaction, VS, hepatotoxic, nephrotoxic</t>
  </si>
  <si>
    <r>
      <t xml:space="preserve">Not compatible </t>
    </r>
    <r>
      <rPr>
        <sz val="11"/>
        <color theme="1"/>
        <rFont val="Calibri"/>
        <family val="2"/>
      </rPr>
      <t>ċ heparin-use saline first, Remove used Ethanol prior to saline flush, If accidentally infused-headache, dizziness, nausea</t>
    </r>
  </si>
  <si>
    <t>Anti Hemophilic Factor/Factor VIII</t>
  </si>
  <si>
    <t>Sodium Ferric Gluconate/Ferrlecit</t>
  </si>
  <si>
    <t>BMP, Ferritin, Iron</t>
  </si>
  <si>
    <t>SC</t>
  </si>
  <si>
    <t>Iron Sucrose/Venofer</t>
  </si>
  <si>
    <t>Febrile Neutropenia</t>
  </si>
  <si>
    <t>Antineutropenic Colony Stimulating Factor</t>
  </si>
  <si>
    <r>
      <t xml:space="preserve">BUN, Cr, Lytes, CBC </t>
    </r>
    <r>
      <rPr>
        <sz val="11"/>
        <color theme="1"/>
        <rFont val="Calibri"/>
        <family val="2"/>
      </rPr>
      <t>ċ diff</t>
    </r>
  </si>
  <si>
    <t>Milrinone/Primacor</t>
  </si>
  <si>
    <t>Special Training Required</t>
  </si>
  <si>
    <t>Prevent infection in Central Line</t>
  </si>
  <si>
    <t>Ethanol Lock of Central Line</t>
  </si>
  <si>
    <t>Serum IgG trough, BUN, Cr</t>
  </si>
  <si>
    <t>Iron:</t>
  </si>
  <si>
    <t>We give Ferrlecit and Venofer but not Iron Dextran</t>
  </si>
  <si>
    <r>
      <t xml:space="preserve">Use caution in active bleeding, Avoid force </t>
    </r>
    <r>
      <rPr>
        <sz val="11"/>
        <color theme="1"/>
        <rFont val="Calibri"/>
        <family val="2"/>
      </rPr>
      <t>ċ injection or withdrawal, Allow to dwell 1.5-2 hours</t>
    </r>
  </si>
  <si>
    <r>
      <t xml:space="preserve">VS, Urine flows, Pulmonary changes, </t>
    </r>
    <r>
      <rPr>
        <sz val="11"/>
        <color theme="1"/>
        <rFont val="Calibri"/>
        <family val="2"/>
      </rPr>
      <t xml:space="preserve">↑ BP or HR, Arrythmias, 2 pumps, obtain parameters for VS, </t>
    </r>
    <r>
      <rPr>
        <sz val="11"/>
        <color theme="1"/>
        <rFont val="Calibri"/>
        <family val="2"/>
        <scheme val="minor"/>
      </rPr>
      <t>Advance Directives/ Responsible caregiver required</t>
    </r>
  </si>
  <si>
    <r>
      <t xml:space="preserve">Too rapid infusion= hypotension, Tachycardia, </t>
    </r>
    <r>
      <rPr>
        <sz val="11"/>
        <color theme="1"/>
        <rFont val="Calibri"/>
        <family val="2"/>
        <scheme val="minor"/>
      </rPr>
      <t>VS, hypersensitivity reaction, abdominal pain</t>
    </r>
  </si>
  <si>
    <r>
      <t xml:space="preserve">CBC </t>
    </r>
    <r>
      <rPr>
        <sz val="11"/>
        <color theme="1"/>
        <rFont val="Calibri"/>
        <family val="2"/>
      </rPr>
      <t>ċ diff. + Plts</t>
    </r>
  </si>
  <si>
    <r>
      <t>Titrated Rate=4-5</t>
    </r>
    <r>
      <rPr>
        <sz val="11"/>
        <color theme="1"/>
        <rFont val="Calibri"/>
        <family val="2"/>
      </rPr>
      <t>° infusion, Too rapid=hypotension, VS continuously, Thrombotic events, Encourage hydration, At least 3 doses in clinic before home</t>
    </r>
  </si>
  <si>
    <t>Filgrastim/G-CSF, Neupogen, Neulasta</t>
  </si>
  <si>
    <r>
      <t>Do Not give within 24</t>
    </r>
    <r>
      <rPr>
        <sz val="11"/>
        <color theme="1"/>
        <rFont val="Calibri"/>
        <family val="2"/>
      </rPr>
      <t xml:space="preserve">° of Chemo. Hypersensitivity reaction, Bone pain. Upper abdominal or shoulder tip pain may indicate enlarged spleen or splenic rupture. </t>
    </r>
  </si>
  <si>
    <t>Octreotide Acetate/Sandostatin</t>
  </si>
  <si>
    <t>Acromegaly, pituitary tumors, Antidiarrheal</t>
  </si>
  <si>
    <t>BMP, IGF-1 levels, Pancreatic Enzymes</t>
  </si>
  <si>
    <t>Alpha 1 Proteinase Inhibitor/Prolastin</t>
  </si>
  <si>
    <t>Alpha P1 serum level</t>
  </si>
  <si>
    <t>Pantoprazole Sodium/Protonix</t>
  </si>
  <si>
    <t>Exacerbation of respiratory illnesses, MS exacerbations</t>
  </si>
  <si>
    <t>Zoledronic acid / Zometa</t>
  </si>
  <si>
    <t>Serum Calcium, CMP, Mg, PO4, CBC ċ diff.</t>
  </si>
  <si>
    <t>IV Hydration, Nephrotoxic, Monitor Urinary output, Flu-like symptoms</t>
  </si>
  <si>
    <t>Electrolytes, 2 hr postprandial blood sugar</t>
  </si>
  <si>
    <t>CMP, Mg, PO4, LFTs</t>
  </si>
  <si>
    <t>IV use for limited time, switch to SC, Hypo and Hyperglycemia, Arrythmias, Bradychardia, monitor fluids and Electrolytes, gallbladder disease</t>
  </si>
  <si>
    <t>CMP, Magnesium</t>
  </si>
  <si>
    <r>
      <t xml:space="preserve">Advance Directives/ Responsible caregiver required; given as continuous infusion; back up pump required. Parameters from MD for BP, HR and weights. Monitor BP including orthostatic BP, urinary output, fluid and electrolyte changes, dyspnea and </t>
    </r>
    <r>
      <rPr>
        <sz val="11"/>
        <color theme="1"/>
        <rFont val="Calibri"/>
        <family val="2"/>
      </rPr>
      <t>↑ fatigue, Arrythmias, Tachycardia. Reduce rate or stop infusion for significant drop in BP and notify MD immediately.</t>
    </r>
  </si>
  <si>
    <t>Pain - Anesthesic</t>
  </si>
  <si>
    <t>Epidural</t>
  </si>
  <si>
    <t>Epidural Intrathecal Line</t>
  </si>
  <si>
    <t>Fentanyl Citrate/Fentanyl, Sublimaze</t>
  </si>
  <si>
    <t>Hydromorphone/ Dilaudid, Dilaudid HP</t>
  </si>
  <si>
    <t>Epidural Intrathecal Line and Infusion Therapy:Patient-controlled Analgesia</t>
  </si>
  <si>
    <t>Dolophine/Methadone</t>
  </si>
  <si>
    <t>Infusion Therapy:Patient-controlled Analgesia</t>
  </si>
  <si>
    <t>SC or IV not for epidural. Orthostatic Hypotension, Respiratory depression, Somulence, Observe when ambulating. Caution in Elderly. May use Basal rate only or with Boluses. Withdraw slowly.</t>
  </si>
  <si>
    <t>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t>
  </si>
  <si>
    <t>Give via EPIDURAL ONLY, VS, Blurred vision, Dizziness, Drowsiness, Back pain, Diminished GI motility- Bowel program. Must be preservative free, No alcohol use on line or caps, use pump-label epidural only on tubing, 0.2 micron filter, NO FLUSHING.</t>
  </si>
  <si>
    <t>Give via EPIDURAL ONLY, VS, Blurred vision, Drowsiness, Back pain, Bradycardia, Diminished GI motility-Bowel program. Must be preservative free, No alcohol use on line or caps, use pump-label epidural only on tubing, 0.2 micron filter, NO FLUSHING.</t>
  </si>
  <si>
    <t>Dizziness, Light-headedness, Palpatations or Syncope, QT Prolongation, Respiratory depression, diminished GI motility-Bowel program, Titrate slowly. Bradycardia with higher doses.</t>
  </si>
  <si>
    <t>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t>
  </si>
  <si>
    <t>X- if IV</t>
  </si>
  <si>
    <r>
      <t xml:space="preserve">VS, </t>
    </r>
    <r>
      <rPr>
        <sz val="11"/>
        <color theme="1"/>
        <rFont val="Calibri"/>
        <family val="2"/>
      </rPr>
      <t>↑ Hydration, severe liver damage, histamine related reactions</t>
    </r>
  </si>
  <si>
    <t xml:space="preserve">Home Health VNA </t>
  </si>
  <si>
    <t>IV Medication Clinical Fact Sheet</t>
  </si>
  <si>
    <t>Med Class:</t>
  </si>
  <si>
    <t>Risk Level:</t>
  </si>
  <si>
    <t>IV Medication:</t>
  </si>
  <si>
    <t>Common Uses:</t>
  </si>
  <si>
    <t>Labs to Monitor:</t>
  </si>
  <si>
    <t>Vesicant:</t>
  </si>
  <si>
    <t xml:space="preserve">See Procedure Manual: </t>
  </si>
  <si>
    <t>Central Line Only:</t>
  </si>
  <si>
    <t xml:space="preserve">Risk Levels:  </t>
  </si>
  <si>
    <t>1=</t>
  </si>
  <si>
    <t>2=</t>
  </si>
  <si>
    <t>IV Program Mgr or Clinical Director approval before referral is accepted</t>
  </si>
  <si>
    <t>Routinely given; Clinician must be approved to administer IV medications</t>
  </si>
  <si>
    <t xml:space="preserve">IV Program Mgr notification; Clinicians must review Special Instructions </t>
  </si>
  <si>
    <t>n/a =</t>
  </si>
  <si>
    <t>Filgrastim, Administration of</t>
  </si>
  <si>
    <t>Special Instructions / Precautions</t>
  </si>
  <si>
    <t>Instructions/Precautions:</t>
  </si>
  <si>
    <t xml:space="preserve">Notes:  </t>
  </si>
  <si>
    <t xml:space="preserve">Note:  </t>
  </si>
  <si>
    <t>All antibiotics carry risk of hypersensitivity reaction at any time during the course of treatment</t>
  </si>
  <si>
    <t>First Dose Allowed:</t>
  </si>
  <si>
    <t>Only drugs listed as First Dose Allowed may be given in the home as a first dose and are</t>
  </si>
  <si>
    <t>considered for a first dose on a case by case basis by the IV Program Manager</t>
  </si>
  <si>
    <t>Clindimycin/Cleocin</t>
  </si>
  <si>
    <t>Doxycycline/Doxy100</t>
  </si>
  <si>
    <t>Flush ċ D5W; Joint pain, Mild diarrhea</t>
  </si>
  <si>
    <t>Amphotericin B lipid compound/Abelcet</t>
  </si>
  <si>
    <t>Amphotericin B lipid compound/Ambizone</t>
  </si>
  <si>
    <t>Pulmonary reactions (Bronchospasms), Leukopenia, Thrombocytopenia, Prophylactic antiemetics, Adequate Hydration, N/V</t>
  </si>
  <si>
    <t>Drowsiness, VS, Beers List - caution in elderly- may cause confusion</t>
  </si>
  <si>
    <t>Increase dose slowly, monitor pulse, Hyersensitivity reaction, Anemia, HIV + Hep B monitoring q 3-4 mos if human</t>
  </si>
  <si>
    <t>Bisphosphonate</t>
  </si>
  <si>
    <t>Anti-anxiety</t>
  </si>
  <si>
    <t>Antihistamine</t>
  </si>
  <si>
    <t>Thrombolytic</t>
  </si>
  <si>
    <t xml:space="preserve">Enzyme </t>
  </si>
  <si>
    <t>C1 esterase inhibitor</t>
  </si>
  <si>
    <t>Immunosuppressive</t>
  </si>
  <si>
    <t>Inotropic</t>
  </si>
  <si>
    <t>Coag Factor</t>
  </si>
  <si>
    <t>Iron supplement</t>
  </si>
  <si>
    <t>Immunoglobulin</t>
  </si>
  <si>
    <t>Somatostatin analog</t>
  </si>
  <si>
    <t>Proteinase inhibitor</t>
  </si>
  <si>
    <t>Proton Pump inhibitor</t>
  </si>
  <si>
    <t>Prastacyclin Vasodilator</t>
  </si>
  <si>
    <t>Glucocorticoid</t>
  </si>
  <si>
    <t>Anti-emetic</t>
  </si>
  <si>
    <t>Ondansetron Hydrochloride/Zofran</t>
  </si>
  <si>
    <r>
      <t xml:space="preserve">Long Visit, Premed, VS, </t>
    </r>
    <r>
      <rPr>
        <sz val="11"/>
        <color theme="1"/>
        <rFont val="Calibri"/>
        <family val="2"/>
      </rPr>
      <t>↑ Hydration, Stop infusion for severe chills, fever, dyspnea for all formulas, Lipid formulas S/E less severe, Flush ċ D5W</t>
    </r>
  </si>
  <si>
    <t>Obtain parameters for VS; CHF, Arrythmias, Cardiotoxicity</t>
  </si>
  <si>
    <t>Daily=wts, VS and Neuro checks, 2 pump in home and ensure extra medication available, no flush of medline 0.2 micron filter, Monitor for:changes in behavior, seizures, speech disorders, cytokline release such as chills, hypotension, wheezing</t>
  </si>
  <si>
    <t>CHF, Pulmonary edema, Dilution of Electrolytes; Rate not to exceed 300 ml/hour</t>
  </si>
  <si>
    <t>Dilution of Electrolytes, Hypervolemia, Congestion; Rate not to exceed 300 ml/hour</t>
  </si>
  <si>
    <t>Hypernatremia, Hypervolemia; Rate not to exceed 300 ml/hour</t>
  </si>
  <si>
    <t>May induce Hypervolemia, Hypersensitivity reaction, acid/base imbalance; Rate not to exceed 300 ml/hour</t>
  </si>
  <si>
    <t>Hypervolemia, Phlebitis @infusion site; Rate not to exceed 300 ml/hour</t>
  </si>
  <si>
    <t>Slow infusion - not more than 2 gm over 2 hours; Flushing,  sweating,  hypotension, tetany</t>
  </si>
  <si>
    <t>Peripheral insertion needed for this medication; Hypersensitivity reactions, VS, Anemia, bone changes</t>
  </si>
  <si>
    <t>Primary infusion requires filter; Severe Hypersensitivity reaction, Risk of infective agents, VS, Observe throughout infusion, Assess lung sounds and rate of respirations before each infusion</t>
  </si>
  <si>
    <t>Infliximab / Remicade</t>
  </si>
  <si>
    <t>Monoclonal Antibody</t>
  </si>
  <si>
    <t>Rheumatoid Arthritis, Crohn's Disease, Psoriatic Arthritis</t>
  </si>
  <si>
    <t>CBC with Diff</t>
  </si>
  <si>
    <t>Hypersensitivity reaction; monitor BP and Pulse q 30min during infusion; CHF may occur or worsen; flu-like symptoms, serious infections and malignancies may occur; pre-meds frequently used; secondary infusion uses 1.2 filter; do not give if active infection</t>
  </si>
  <si>
    <t>Instructions:</t>
  </si>
  <si>
    <t>Check the two tabs to ensure IV medication is approved for home use by HHVNA Policy</t>
  </si>
  <si>
    <t>First tab lists meds in Risk Categories 1 and 2 - see below for specific instructions</t>
  </si>
  <si>
    <t>Second tab lists all other approved meds - no special considerations for referral department beyond normal coordination of care needs</t>
  </si>
  <si>
    <t>Risk Category 1:</t>
  </si>
  <si>
    <t>Referral Department must obtain approval from IV Program Manager, Clinical Director or Clinical VP before accepting referral</t>
  </si>
  <si>
    <t>Risk Category 2:</t>
  </si>
  <si>
    <t>IV Program Manager is notified whenever a new Category 2 IV med referral or new order is received</t>
  </si>
  <si>
    <t>We always need to have proof of tip placement and if possible, length of line</t>
  </si>
  <si>
    <t>IV Push Allowed</t>
  </si>
  <si>
    <t>Bleeding; Can be given IV Push over 3-5 minutes</t>
  </si>
  <si>
    <t>Diarrhea; Can be given IV Push over 3-5 minutes</t>
  </si>
  <si>
    <t>Orthostatic Hypotension, Electrlyte imbalances, CHF, Bradychardia, Diahrrea, fever, headache. Report blurred vision; Can be given IV Push, 4 mg or less over 2-5 minutes</t>
  </si>
  <si>
    <r>
      <t xml:space="preserve">Drowsiness, dizziness, Risk of respiratory depression </t>
    </r>
    <r>
      <rPr>
        <sz val="11"/>
        <color theme="1"/>
        <rFont val="Calibri"/>
        <family val="2"/>
      </rPr>
      <t>ċ IV use, Extreme caution in elderly; Can be given IV Push up to 2 gm for an adult, up to 1 gm for pediatric, over 1-5 minutes</t>
    </r>
  </si>
  <si>
    <t>Levetiracetam/Keppra</t>
  </si>
  <si>
    <t>Anti-epilectic</t>
  </si>
  <si>
    <t>Treatment of Seizure Disorders</t>
  </si>
  <si>
    <t>Creat Clearance, CBC w/ diff</t>
  </si>
  <si>
    <t>Monitor for behavioral abnormalities, psychotic symptoms, somnolence, fatigue, serious dermatological reactions, coordination difficulties, hematologic abnormalities, increased BP; infusion is 100ml fluid over 15 minutes, adjust for renal impairment</t>
  </si>
  <si>
    <t>Neuropathy adverse effect; IV Push 4-6mg/kg, over 2 minutes; usual adult dose is 400-500mg over 2 min</t>
  </si>
  <si>
    <t>Pneumonitis, Diarrhea, Ulcerative stomatitis, Electrolyte imbalance, Neutropenia; Can be given IV Push, 10 mg per 1 minute, syringe is marked with time to admin</t>
  </si>
  <si>
    <t>Obtain order for prophylactic antiemetics; N/V, Bleeding, Neutropenia, Neurotoxic; Can be given IV Push, 100-200 mg over 1-3 minutes</t>
  </si>
  <si>
    <t>Peripheral insertion needed for this medication; Hypersensitivity reaction, Risk of infectious agent with treatment, Thrombosis, SOB, speech changes; IV Push, 1000 units q3-4 days over 10 minutes</t>
  </si>
  <si>
    <t>Peripheral insertion required for this med; May mask infection. May increase insulin need in Diabetics, Electrolyte and Calcium imbalances, Report tarry stools, edema and weight gain. VS during infusion; Can be given IV Push, up to 40 mg over 2-3 min for pulm rx</t>
  </si>
  <si>
    <t>Cancer, Severe Psoriasis, Severe Rheumatoid Arthritis</t>
  </si>
  <si>
    <t>Metronidazole HCl/Flagyl</t>
  </si>
  <si>
    <t>Bacterial Infection; Protozoal Infection</t>
  </si>
  <si>
    <t>LFTs, BMP, CBC w/diff</t>
  </si>
  <si>
    <t>Thrombophlebitis, extravasation, seizures if used long term, neuropathy, diarrhea, cystitis and avoid ETOH</t>
  </si>
  <si>
    <t>Ceftaroline/Teflaro</t>
  </si>
  <si>
    <t>CrCl, CBC w/diff, BMP</t>
  </si>
  <si>
    <t xml:space="preserve">Mini bag plus/not stable&gt;24 hours; diarrhea, c-diff, hemolytic anemia, nephrotoxic </t>
  </si>
  <si>
    <t>Hypersensitivity reaction, Severe skin reaction, May chelate zinc, Increased risk of C-Diff; Can be given IV Push, 40mg over at least 2 minutes</t>
  </si>
  <si>
    <t>IV Push:</t>
  </si>
  <si>
    <t>IV Push</t>
  </si>
  <si>
    <t>Bleeding; IV Push over 3-5 min</t>
  </si>
  <si>
    <t>CBC, Cr, Cl, BS</t>
  </si>
  <si>
    <r>
      <t xml:space="preserve">IV Hydration, Premed </t>
    </r>
    <r>
      <rPr>
        <sz val="11"/>
        <color theme="1"/>
        <rFont val="Calibri"/>
        <family val="2"/>
      </rPr>
      <t>ċ Antiemetics, Severe diarrhea, Electrolyte imbalance, Neutropenia</t>
    </r>
  </si>
  <si>
    <t>Hypersensitivity reaction, Renal failure, Thrombotic event, transmissible Infective agents, DO NOT use on pt with IgA deficiency, Site reactions. Use ambulatory pump.</t>
  </si>
  <si>
    <t>Hypersensitivity reaction, Renal failure, Thrombotic event, transmissible Infective agents, DO NOT use on pt with IgA deficiency, Site reactions</t>
  </si>
  <si>
    <t>Antibiotic</t>
  </si>
  <si>
    <t>Complicated UTI and complicated intra abdominal infections</t>
  </si>
  <si>
    <t>Ceftolozane and Tazobactam/Zerbaxa</t>
  </si>
  <si>
    <t>Lytes, BUN, Cr, ALT, AST</t>
  </si>
  <si>
    <t>Renal impairment, C-diff, headache, N/D, pyrexia; Inspect for precipitate and discoloration;  Only use in patients 18 years and older</t>
  </si>
  <si>
    <t>Use specific interventions in HW to create the POC under IV Meds - IV Blincyto</t>
  </si>
  <si>
    <t>**</t>
  </si>
  <si>
    <t>Obtain parameters for BP, Pulse, Weight; Electrolyte depletion, Hypotension; IV Push up to 4mg up to twice a day over 1-2 minutes; Nurse remains with patient for 30 minutes post-infusion for VS monitoring</t>
  </si>
  <si>
    <t>Obtain parameters for BP, Pulse, Weight; Dizziness, high blood sugar, Electrolye depletion; Nurse remains with patient for 30 minutes post-infusion for VS monitoring</t>
  </si>
  <si>
    <t>Admin via peripheral line; 120mg/dose 240mg/day, parameters for BP, Pulse, Weight; Electrolyte depletion; Can be given IV Push, up to 120 mg over 10 minutes; Nurse remains with patient for 30 minutes post-infusion for VS monitoring</t>
  </si>
  <si>
    <t>Obtain parameters for BP, Pulse, Weight; Ototoxicity if too rapid, dehydration, Electrolyte depletion, Hypotension; Nurse remains with patient for 30 minutes post-infusion for VS monitoring</t>
  </si>
  <si>
    <t xml:space="preserve">     ** Note:  Use specific interventions in HW to create POC under IV Medications - Inotropic Meds</t>
  </si>
  <si>
    <t xml:space="preserve">                      Use Patient Education Materials specific for Milrinone in your patient/caregiver teaching</t>
  </si>
  <si>
    <t>**Notes for all TPN Products:  TPN patients need a double lumen for labs.  If no double lumen available, draw peripheral labs;  TPN patients must be on a stable cycle for 24 hours before discharge home;  Diabetic patients must be on stable cycle for 48 hours before discharge home</t>
  </si>
  <si>
    <t>n/a</t>
  </si>
  <si>
    <t>Esomeprazole Sodium/Nexium IV</t>
  </si>
  <si>
    <t>GERD (Short-term, 10days); Erosive esophagitis</t>
  </si>
  <si>
    <t>Magnesium</t>
  </si>
  <si>
    <t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t>
  </si>
  <si>
    <t>Levothyroxine - L-Thyroxine</t>
  </si>
  <si>
    <t>Hormone (Thyroid)</t>
  </si>
  <si>
    <t>Hypothyroidism, Myxedema coma</t>
  </si>
  <si>
    <t>Thyroid function tests, glucose values, PT/INR if on coumadin, digoxin levels if on Digoxin</t>
  </si>
  <si>
    <t>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t>
  </si>
  <si>
    <t>Special Training Required; Advance Directives/ Responsible caregiver required; given as continuous infusion; back up pump required. DO NOT FLUSH LINE.  If line fails start peripheral line and send to ER.  Flushing, N/V, Diarrhea, Hypotension, Line infection; May also be given SC</t>
  </si>
  <si>
    <t>X if TPN</t>
  </si>
  <si>
    <t>Eculizumab / Soliris</t>
  </si>
  <si>
    <t>Paroxysmal Nocturnal Hemoglobinuia (PHN); Atypical Hemolytic Uremia Syndrome (aHUS)</t>
  </si>
  <si>
    <t>CBC, Chem 20, Urine Creatinine Ratio</t>
  </si>
  <si>
    <t>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t>
  </si>
  <si>
    <t>IF TPN</t>
  </si>
  <si>
    <t>IF IV</t>
  </si>
  <si>
    <t>Bleeding, Cephalsporin-induced anemia; IV push over 3-5 minutes</t>
  </si>
  <si>
    <t>ON HOLD - NOT APPROVED - IV IG/Gammamune, Gammunex</t>
  </si>
  <si>
    <t>NOTE:  THIS IS A PART B DRUG UNDER THE NEW HIT BENEFIT</t>
  </si>
  <si>
    <t>Notes about Home Infusion Therapy (HIT)</t>
  </si>
  <si>
    <t>Certain medications are designated to be provided outside of the Home Health benefit</t>
  </si>
  <si>
    <t>These apply only to patients with traditional Medicare</t>
  </si>
  <si>
    <t>We can still serve these patients - we have a contract with New England Life Care</t>
  </si>
  <si>
    <t>Kathy Duckett or (in her absence) a Home Health Clinical Director must be notified when the referral is received</t>
  </si>
  <si>
    <t>Home Health nurse has specific instructions for documentation standards to follow for HIT patients</t>
  </si>
  <si>
    <t>Medicare patients may only be accepted under contract with New England Life Care and clinician must follow specific documentation instructions</t>
  </si>
  <si>
    <t>Pulmonary arterial hypertension; scleroderma 2nd to PAH; Raynaud's disease; anticoagulations with CVVHD</t>
  </si>
  <si>
    <t>See PDR.net document for complete drug information</t>
  </si>
  <si>
    <t>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t>
  </si>
  <si>
    <t>Epoprostenol / Veletri / Flolan</t>
  </si>
  <si>
    <t>Avycaz / Ceftazidime &amp; Avibactam</t>
  </si>
  <si>
    <t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t>
  </si>
  <si>
    <t>Creat Clearance</t>
  </si>
  <si>
    <t>References</t>
  </si>
  <si>
    <r>
      <t xml:space="preserve">Recommended duration: cIAI: 5-14 days; cUTI including pyelonephritis: 7-14 days; HABP/VABP: 7-14 days (adults only)  </t>
    </r>
    <r>
      <rPr>
        <b/>
        <sz val="11"/>
        <color theme="1"/>
        <rFont val="Calibri"/>
        <family val="2"/>
        <scheme val="minor"/>
      </rPr>
      <t xml:space="preserve">Must be administered over 2 hours;  </t>
    </r>
    <r>
      <rPr>
        <sz val="11"/>
        <color theme="1"/>
        <rFont val="Calibri"/>
        <family val="2"/>
        <scheme val="minor"/>
      </rPr>
      <t xml:space="preserve">Dosage is affected by renal impairment and is adjusted based on Creatinine Clearance CrCL level – must monitor Creatinine levels and consult with physician if levels change. </t>
    </r>
    <r>
      <rPr>
        <b/>
        <sz val="11"/>
        <color theme="1"/>
        <rFont val="Calibri"/>
        <family val="2"/>
        <scheme val="minor"/>
      </rPr>
      <t>Contraindication:</t>
    </r>
    <r>
      <rPr>
        <sz val="11"/>
        <color theme="1"/>
        <rFont val="Calibri"/>
        <family val="2"/>
        <scheme val="minor"/>
      </rPr>
      <t xml:space="preserve"> hypersensitivity to components;  </t>
    </r>
    <r>
      <rPr>
        <b/>
        <sz val="11"/>
        <color theme="1"/>
        <rFont val="Calibri"/>
        <family val="2"/>
        <scheme val="minor"/>
      </rPr>
      <t xml:space="preserve">Adverse Reactions: </t>
    </r>
    <r>
      <rPr>
        <sz val="11"/>
        <color theme="1"/>
        <rFont val="Calibri"/>
        <family val="2"/>
        <scheme val="minor"/>
      </rPr>
      <t xml:space="preserve">Most common: Clostridium difficile associated diarrhea, nausea, vomiting;  </t>
    </r>
    <r>
      <rPr>
        <b/>
        <sz val="11"/>
        <color theme="1"/>
        <rFont val="Calibri"/>
        <family val="2"/>
        <scheme val="minor"/>
      </rPr>
      <t>Other</t>
    </r>
    <r>
      <rPr>
        <sz val="11"/>
        <color theme="1"/>
        <rFont val="Calibri"/>
        <family val="2"/>
        <scheme val="minor"/>
      </rPr>
      <t>: seizures and other neurological events – especially in patients with renal impairment, allergic reactions.</t>
    </r>
  </si>
  <si>
    <t>https://www.accessdata.fda.gov/drugsatfda_docs/label/2019/206494s005,s006lbl.pd</t>
  </si>
  <si>
    <t>Reference</t>
  </si>
  <si>
    <t>Reference:</t>
  </si>
  <si>
    <t>Short or long term nutrition support or replacement - source of calories and essential fatty acids</t>
  </si>
  <si>
    <t>Serum triglycerides, electrolytes, serum osmolality, blood glucose, liver and kidney function, blood count, including platelets, coagulation parameters</t>
  </si>
  <si>
    <t>Clinolipid (lipid injectable emulsion for intravenous use)</t>
  </si>
  <si>
    <t xml:space="preserve">Clinolipid </t>
  </si>
  <si>
    <t>Instructions/ Precautions:</t>
  </si>
  <si>
    <t xml:space="preserve">Only drugs listed as First Dose Allowed may be given in the home as a first dose and are considered for a first dose on a case by case basis by the IV Program Manager
The IV Manager and/or Clinical Director must be consulted before a first dose referral is accepted
</t>
  </si>
  <si>
    <t>Nephrotoxic, Ototoxic, Redmans Syndrome if too rapid, may use central line or extended dwell peripheral catheter (EDPC). Nurse MUST remain in home for entire infusion if use EDPC due to risk of extravasation.</t>
  </si>
  <si>
    <t>• Ani Pharmaceuticals, Inc. (January 2017). Vancocin HCl for intravenous use, FDA prescribing information. Retrieved from https://www.accessdata.fda.gov/drugsatfda_docs/label/2017/060180s047lbl.pdf
• Arrow. (2017). Endurance Extended Dwell Peripheral Catheter System. Retrieved from https://www.teleflex.com/usa/en/product-areas/vascular-access/peripheral-access/arrow-endurance-extended-dwell-peripheral-catheter-system/ArrowEndurance_Brochure_MC-001483Rev2.pdf
• Caparas, J. V., &amp; Hu, J. P. (2014). Safe administration of vancomycin through a novel midline catheter: a randomized, prospective clinical trial. The journal of vascular access, 15(4), 251–256. https://doi.org/10.5301/jva.5000220
• PDR.net. (n.d.). Vancomycin hydrochloride – drug summary. Retrieved from https://www.pdr.net/drug-summary/Vancomycin-Hydrochloride-for-Injection-vancomycin-hydrochloride-3535.4339
• Drew, R.H., Sakoulas, G. (2021). Vancomycin: Parenteral dosing, monitoring, and adverse effects in adults. Retrieved from https://www.uptodate.com/contents/vancomycin-parenteral-dosing-monitoring-and-adverse-effects-in-adults?search=vancomycin&amp;source=search_result&amp;selectedTitle=1~150&amp;usage_type=default&amp;display_rank=1#H22</t>
  </si>
  <si>
    <t>Antidysrhythmics, Electrolytes, Anticonvulsant</t>
  </si>
  <si>
    <t>Eclampsia, Pre-eclampsia, anticonvulsant, hypomagnesemia, paroxysmal atrial tachycardia, barium poisoning</t>
  </si>
  <si>
    <t>Frequent Magnesium levels must be obtained. Dosage will vary based on serum Magnesium level</t>
  </si>
  <si>
    <r>
      <rPr>
        <b/>
        <sz val="11"/>
        <color theme="1"/>
        <rFont val="Calibri"/>
        <family val="2"/>
        <scheme val="minor"/>
      </rPr>
      <t>Recommended Dosage:</t>
    </r>
    <r>
      <rPr>
        <sz val="11"/>
        <color theme="1"/>
        <rFont val="Calibri"/>
        <family val="2"/>
        <scheme val="minor"/>
      </rPr>
      <t xml:space="preserve"> IV Dependent of diagnosis, based on serum Magnesium levels:
• Magnesium Deficiency: 1 Gram – 5 Grams
• Pre-eclampsia/eclampsia: 4-5G
• Barium poisoning: 1-2G
• Anticonvulsant: 1G
• Paroxysmal atrial tachycardia: 3-4G (with extreme caution
</t>
    </r>
    <r>
      <rPr>
        <b/>
        <sz val="11"/>
        <color theme="1"/>
        <rFont val="Calibri"/>
        <family val="2"/>
        <scheme val="minor"/>
      </rPr>
      <t xml:space="preserve">Administration: </t>
    </r>
    <r>
      <rPr>
        <sz val="11"/>
        <color theme="1"/>
        <rFont val="Calibri"/>
        <family val="2"/>
        <scheme val="minor"/>
      </rPr>
      <t xml:space="preserve">
• 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
</t>
    </r>
    <r>
      <rPr>
        <b/>
        <sz val="11"/>
        <color theme="1"/>
        <rFont val="Calibri"/>
        <family val="2"/>
        <scheme val="minor"/>
      </rPr>
      <t>Excreted:</t>
    </r>
    <r>
      <rPr>
        <sz val="11"/>
        <color theme="1"/>
        <rFont val="Calibri"/>
        <family val="2"/>
        <scheme val="minor"/>
      </rPr>
      <t xml:space="preserve"> solely in the kidneys – must monitor kidney function. Urine output should be maintained at 100mL every 4 hours – monitoring urinary output important
</t>
    </r>
    <r>
      <rPr>
        <b/>
        <sz val="11"/>
        <color theme="1"/>
        <rFont val="Calibri"/>
        <family val="2"/>
        <scheme val="minor"/>
      </rPr>
      <t>Side effects – major;</t>
    </r>
    <r>
      <rPr>
        <sz val="11"/>
        <color theme="1"/>
        <rFont val="Calibri"/>
        <family val="2"/>
        <scheme val="minor"/>
      </rPr>
      <t xml:space="preserve">
• Severe hypotension (overdose), Deep tendon reflex loss (overdose), Flaccid paralysis (overdose),  Respiratory paralysis (overdose), Neurological – muscle irritability, clonic twitching and tremors, Hypothermia, Circulatory collapse, CNS depression, 
</t>
    </r>
    <r>
      <rPr>
        <b/>
        <sz val="11"/>
        <color theme="1"/>
        <rFont val="Calibri"/>
        <family val="2"/>
        <scheme val="minor"/>
      </rPr>
      <t xml:space="preserve">Side effects – minor/rare: </t>
    </r>
    <r>
      <rPr>
        <sz val="11"/>
        <color theme="1"/>
        <rFont val="Calibri"/>
        <family val="2"/>
        <scheme val="minor"/>
      </rPr>
      <t xml:space="preserve">Sweating/flushing,  Aluminum toxicity
</t>
    </r>
    <r>
      <rPr>
        <b/>
        <sz val="11"/>
        <color theme="1"/>
        <rFont val="Calibri"/>
        <family val="2"/>
        <scheme val="minor"/>
      </rPr>
      <t>Administer with Caution:</t>
    </r>
    <r>
      <rPr>
        <sz val="11"/>
        <color theme="1"/>
        <rFont val="Calibri"/>
        <family val="2"/>
        <scheme val="minor"/>
      </rPr>
      <t xml:space="preserve">
• Sweating/flushing occurs – call MD
• S/s of renal function impairment and call MD
• Geriatric: assess renal function. May require reduced dosage
• Nursing mothers – magnesium is distributed to milk
• Pregnancy – see FDA LABEL 
</t>
    </r>
    <r>
      <rPr>
        <b/>
        <sz val="11"/>
        <color theme="1"/>
        <rFont val="Calibri"/>
        <family val="2"/>
        <scheme val="minor"/>
      </rPr>
      <t xml:space="preserve">Contraindications: </t>
    </r>
    <r>
      <rPr>
        <sz val="11"/>
        <color theme="1"/>
        <rFont val="Calibri"/>
        <family val="2"/>
        <scheme val="minor"/>
      </rPr>
      <t xml:space="preserve">Heart block
</t>
    </r>
    <r>
      <rPr>
        <b/>
        <sz val="11"/>
        <color theme="1"/>
        <rFont val="Calibri"/>
        <family val="2"/>
        <scheme val="minor"/>
      </rPr>
      <t xml:space="preserve">Drug interactions (major): </t>
    </r>
    <r>
      <rPr>
        <sz val="11"/>
        <color theme="1"/>
        <rFont val="Calibri"/>
        <family val="2"/>
        <scheme val="minor"/>
      </rPr>
      <t>CNS depressants, Neuromuscular blocking agents, Cardiac glycosides (digitalized patients)</t>
    </r>
  </si>
  <si>
    <t>Magnesium Sulfate - not as additive to TPN</t>
  </si>
  <si>
    <t>Recommended Dosage: IV Dependent of diagnosis, based on serum Magnesium levels:
• Magnesium Deficiency: 1 Gram – 5 Grams
• Pre-eclampsia/eclampsia: 4-5G
• Barium poisoning: 1-2G
• Anticonvulsant: 1G
• Paroxysmal atrial tachycardia: 3-4G (with extreme caution
Administration: 
• 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
Excreted: solely in the kidneys – must monitor kidney function. Urine output should be maintained at 100mL every 4 hours – monitoring urinary output important
Side effects – major;
• Severe hypotension (overdose), Deep tendon reflex loss (overdose), Flaccid paralysis (overdose),  Respiratory paralysis (overdose), Neurological – muscle irritability, clonic twitching and tremors, Hypothermia, Circulatory collapse, CNS depression, 
Side effects – minor/rare: Sweating/flushing,  Aluminum toxicity
Administer with Caution:
• Sweating/flushing occurs – call MD
• S/s of renal function impairment and call MD
• Geriatric: assess renal function. May require reduced dosage
• Nursing mothers – magnesium is distributed to milk
• Pregnancy – see FDA LABEL 
Contraindications: Heart block
Drug interactions (major): CNS depressants, Neuromuscular blocking agents, Cardiac glycosides (digitalized patients)</t>
  </si>
  <si>
    <r>
      <t>Recommended Dosage:</t>
    </r>
    <r>
      <rPr>
        <sz val="11"/>
        <color theme="1"/>
        <rFont val="Calibri"/>
        <family val="2"/>
        <scheme val="minor"/>
      </rPr>
      <t xml:space="preserve"> IV Dependent of diagnosis, based on serum Magnesium levels:
• Magnesium Deficiency: 1 Gram – 5 Grams
• Pre-eclampsia/eclampsia: 4-5G
• Barium poisoning: 1-2G
• Anticonvulsant: 1G
• Paroxysmal atrial tachycardia: 3-4G (with extreme caution</t>
    </r>
    <r>
      <rPr>
        <b/>
        <sz val="11"/>
        <color theme="1"/>
        <rFont val="Calibri"/>
        <family val="2"/>
        <scheme val="minor"/>
      </rPr>
      <t xml:space="preserve">
Administration: 
• </t>
    </r>
    <r>
      <rPr>
        <sz val="11"/>
        <color theme="1"/>
        <rFont val="Calibri"/>
        <family val="2"/>
        <scheme val="minor"/>
      </rPr>
      <t>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t>
    </r>
    <r>
      <rPr>
        <b/>
        <sz val="11"/>
        <color theme="1"/>
        <rFont val="Calibri"/>
        <family val="2"/>
        <scheme val="minor"/>
      </rPr>
      <t xml:space="preserve">
Excreted: </t>
    </r>
    <r>
      <rPr>
        <sz val="11"/>
        <color theme="1"/>
        <rFont val="Calibri"/>
        <family val="2"/>
        <scheme val="minor"/>
      </rPr>
      <t>solely in the kidneys – must monitor kidney function. Urine output should be maintained at 100mL every 4 hours – monitoring urinary output important</t>
    </r>
    <r>
      <rPr>
        <b/>
        <sz val="11"/>
        <color theme="1"/>
        <rFont val="Calibri"/>
        <family val="2"/>
        <scheme val="minor"/>
      </rPr>
      <t xml:space="preserve">
Side effects – major;
• </t>
    </r>
    <r>
      <rPr>
        <sz val="11"/>
        <color theme="1"/>
        <rFont val="Calibri"/>
        <family val="2"/>
        <scheme val="minor"/>
      </rPr>
      <t xml:space="preserve">Severe hypotension (overdose), Deep tendon reflex loss (overdose), Flaccid paralysis (overdose),  Respiratory paralysis (overdose), Neurological – muscle irritability, clonic twitching and tremors, Hypothermia, Circulatory collapse, CNS depression </t>
    </r>
    <r>
      <rPr>
        <b/>
        <sz val="11"/>
        <color theme="1"/>
        <rFont val="Calibri"/>
        <family val="2"/>
        <scheme val="minor"/>
      </rPr>
      <t xml:space="preserve">
Side effects – minor/rare:</t>
    </r>
    <r>
      <rPr>
        <sz val="11"/>
        <color theme="1"/>
        <rFont val="Calibri"/>
        <family val="2"/>
        <scheme val="minor"/>
      </rPr>
      <t xml:space="preserve"> Sweating/flushing,  Aluminum toxicity</t>
    </r>
    <r>
      <rPr>
        <b/>
        <sz val="11"/>
        <color theme="1"/>
        <rFont val="Calibri"/>
        <family val="2"/>
        <scheme val="minor"/>
      </rPr>
      <t xml:space="preserve">
Administer with Caution:
</t>
    </r>
    <r>
      <rPr>
        <sz val="11"/>
        <color theme="1"/>
        <rFont val="Calibri"/>
        <family val="2"/>
        <scheme val="minor"/>
      </rPr>
      <t xml:space="preserve">• Sweating/flushing occurs – call MD
• S/s of renal function impairment and call MD
• Geriatric: assess renal function. May require reduced dosage
• Nursing mothers – magnesium is distributed to milk
• Pregnancy – see FDA LABEL </t>
    </r>
    <r>
      <rPr>
        <b/>
        <sz val="11"/>
        <color theme="1"/>
        <rFont val="Calibri"/>
        <family val="2"/>
        <scheme val="minor"/>
      </rPr>
      <t xml:space="preserve">
Contraindications:</t>
    </r>
    <r>
      <rPr>
        <sz val="11"/>
        <color theme="1"/>
        <rFont val="Calibri"/>
        <family val="2"/>
        <scheme val="minor"/>
      </rPr>
      <t xml:space="preserve"> Heart block</t>
    </r>
    <r>
      <rPr>
        <b/>
        <sz val="11"/>
        <color theme="1"/>
        <rFont val="Calibri"/>
        <family val="2"/>
        <scheme val="minor"/>
      </rPr>
      <t xml:space="preserve">
Drug interactions (major): </t>
    </r>
    <r>
      <rPr>
        <sz val="11"/>
        <color theme="1"/>
        <rFont val="Calibri"/>
        <family val="2"/>
        <scheme val="minor"/>
      </rPr>
      <t>CNS depressants, Neuromuscular blocking agents, Cardiac glycosides (digitalized patients)</t>
    </r>
  </si>
  <si>
    <t>• Drugs.com. (March 1, 2021). Magnesium. Retrieved from https://www.drugs.com/pro/magnesium.html
• Fresenius Kabi. (February 2016). Magnesium Sulfate – FDA prescribing information. Retrieved from https://www.accessdata.fda.gov/drugsatfda_docs/label/2018/019316s024lbl.pdf
• Karhu, E., Atlas, S. E., Gao, J., Mehdi, S. A., Musselman, D., Goldberg, S., Woolger, J. M., Corredor, R., Abbas, M. H., Arosemena, L., Caccamo, S., Farooqi, A., Konefal, J., Lantigua, L., Padilla, V., Rasul, A., Tiozzo, E., Higuera, O. L., Fiallo, A., &amp; Lewis, J. E. (2018). Intravenous infusion of magnesium sulfate is not associated with cardiovascular, liver, kidney, and metabolic toxicity in adults. Journal of clinical and translational research, 4(1), 47–55.</t>
  </si>
  <si>
    <t>Updated</t>
  </si>
  <si>
    <t>Y</t>
  </si>
  <si>
    <t xml:space="preserve">Only drugs listed as First Dose Allowed may be given in the home as a first dose and are considered for a first dose on a case by case basis by the IV Program Manager. Follow Anaphylaxis &amp;First Dose Procedure.
The IV Manager and/or Clinical Director must be consulted before a first dose referral is accepted
</t>
  </si>
  <si>
    <t>If previously on lipids</t>
  </si>
  <si>
    <t>Approved</t>
  </si>
  <si>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Adverse Reactions/Side effects – Common</t>
    </r>
    <r>
      <rPr>
        <sz val="11"/>
        <color theme="1"/>
        <rFont val="Calibri"/>
        <family val="2"/>
        <scheme val="minor"/>
      </rPr>
      <t xml:space="preserve">
Hives; difficulty breathing; edema of face.kips, tongue and throat; severe vertigo;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First Dose: </t>
    </r>
    <r>
      <rPr>
        <sz val="11"/>
        <color theme="1"/>
        <rFont val="Calibri"/>
        <family val="2"/>
        <scheme val="minor"/>
      </rPr>
      <t xml:space="preserve"> Yes, if patient previously on lipids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</si>
  <si>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1 to 1.5 g/kg/day and should not exceed 2.5 g/kg/day (adults)
•</t>
    </r>
    <r>
      <rPr>
        <b/>
        <sz val="11"/>
        <color theme="1"/>
        <rFont val="Calibri"/>
        <family val="2"/>
        <scheme val="minor"/>
      </rPr>
      <t xml:space="preserve"> Recommended infusion rate</t>
    </r>
    <r>
      <rPr>
        <sz val="11"/>
        <color theme="1"/>
        <rFont val="Calibri"/>
        <family val="2"/>
        <scheme val="minor"/>
      </rPr>
      <t xml:space="preserve"> is between 12 and 24 hours.
</t>
    </r>
    <r>
      <rPr>
        <b/>
        <sz val="11"/>
        <color theme="1"/>
        <rFont val="Calibri"/>
        <family val="2"/>
        <scheme val="minor"/>
      </rPr>
      <t>Route of Administration:</t>
    </r>
    <r>
      <rPr>
        <sz val="11"/>
        <color theme="1"/>
        <rFont val="Calibri"/>
        <family val="2"/>
        <scheme val="minor"/>
      </rPr>
      <t xml:space="preserve"> 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 xml:space="preserve">Adverse Reactions/Side effects </t>
    </r>
    <r>
      <rPr>
        <sz val="11"/>
        <color theme="1"/>
        <rFont val="Calibri"/>
        <family val="2"/>
        <scheme val="minor"/>
      </rPr>
      <t xml:space="preserve">– Common
Hives; difficulty breathing; edema of face.kips, tongue and throat; severe vertigo;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 xml:space="preserve">Egg or soybean allergy, Hypertriglyceridemia (serum triclyceride &gt; 1000mg/dL)
</t>
    </r>
    <r>
      <rPr>
        <b/>
        <sz val="11"/>
        <color theme="1"/>
        <rFont val="Calibri"/>
        <family val="2"/>
        <scheme val="minor"/>
      </rPr>
      <t>Interactions: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t>
    </r>
  </si>
  <si>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First Dose:</t>
    </r>
    <r>
      <rPr>
        <sz val="11"/>
        <color theme="1"/>
        <rFont val="Calibri"/>
        <family val="2"/>
        <scheme val="minor"/>
      </rPr>
      <t xml:space="preserve">  Yes, if patient previously on lipids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Adverse Reactions/Side effects – Common</t>
    </r>
    <r>
      <rPr>
        <sz val="11"/>
        <color theme="1"/>
        <rFont val="Calibri"/>
        <family val="2"/>
        <scheme val="minor"/>
      </rPr>
      <t xml:space="preserve">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</si>
  <si>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t>Inf Therapy TPN
Anaphylaxis &amp; First Dose Protocol</t>
  </si>
  <si>
    <t xml:space="preserve">• Drugs.com. (April 1, 2021). Clinolipid Injection. Reviewed for updates 10/14/22. Retrieved from ttps://www.drugs.com/pro/clinolipid-injection.htmld
• FDA. (October 2013). Clinolipid Prescribing Information. Reference ID: 3384122. Reviewed for updates 10/14/22.  Retrieved from https://www.accessdata.fda.gov/drugsatfda_docs/label/2013/204508s000lbl.pdf
• MPR. (2021). Clinolipid Rx. Reviewed for updates 10/14/22. Retrieved from https://www.empr.com/drug/clinolipid/
• RxList. (April 21, 2021). Clinolipid. Updated 4/22Retrieved from https://www.rxlist.com/clinolipid-drug.htm#description, </t>
  </si>
  <si>
    <t>• Drugs.com. (April 1, 2021). Clinolipid Injection. Reviewed for updates 10/13/22. Retrieved from ttps://www.drugs.com/pro/clinolipid-injection.htmld
• FDA. (October 2013). Clinolipid Prescribing Information. Reference ID: 3384122.  Reviewed for updates 10/13/22. Retrieved from https://www.accessdata.fda.gov/drugsatfda_docs/label/2013/204508s000lbl.pdf
• MPR. (2021). Clinolipid Rx. Reviewed for updates 10/13/22.  Retrieved from https://www.empr.com/drug/clinolipid/
• RxList. (April 21, 2021). Clinolipid. Updated 4/22. Reviewed for updates 10/13/22. Retrieved from https://www.rxlist.com/clinolipid-drug.htm#description</t>
  </si>
  <si>
    <t>Inf Therapy TPN
First Dose Protocol</t>
  </si>
  <si>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t>
    </r>
    <r>
      <rPr>
        <b/>
        <sz val="11"/>
        <color theme="1"/>
        <rFont val="Calibri"/>
        <family val="2"/>
        <scheme val="minor"/>
      </rPr>
      <t xml:space="preserve">• </t>
    </r>
    <r>
      <rPr>
        <sz val="11"/>
        <color theme="1"/>
        <rFont val="Calibri"/>
        <family val="2"/>
        <scheme val="minor"/>
      </rPr>
      <t>Patient should be observed for any immediate allergic reactions (eg, dyspnea, cyanosis, and fever)</t>
    </r>
    <r>
      <rPr>
        <b/>
        <sz val="11"/>
        <color theme="1"/>
        <rFont val="Calibri"/>
        <family val="2"/>
        <scheme val="minor"/>
      </rPr>
      <t xml:space="preserve">
Excreted: </t>
    </r>
    <r>
      <rPr>
        <sz val="11"/>
        <color theme="1"/>
        <rFont val="Calibri"/>
        <family val="2"/>
        <scheme val="minor"/>
      </rPr>
      <t>In kidneys – 5-6 hours after lipids infused</t>
    </r>
    <r>
      <rPr>
        <b/>
        <sz val="11"/>
        <color theme="1"/>
        <rFont val="Calibri"/>
        <family val="2"/>
        <scheme val="minor"/>
      </rPr>
      <t xml:space="preserve">
Adverse Reactions/Side effects – Common
</t>
    </r>
    <r>
      <rPr>
        <sz val="11"/>
        <color theme="1"/>
        <rFont val="Calibri"/>
        <family val="2"/>
        <scheme val="minor"/>
      </rPr>
      <t>Hives; difficulty breathing; edema of face.kips, tongue and throat; severe vertigo; nausea and vomiting; hyperlipidemia; hyperglycemia; hyperproteinemia; septicemia; fever; urinary tract infection; diarrhea; pruritis; fat overload syndrome; and abnormal liver function tests</t>
    </r>
    <r>
      <rPr>
        <b/>
        <sz val="11"/>
        <color theme="1"/>
        <rFont val="Calibri"/>
        <family val="2"/>
        <scheme val="minor"/>
      </rPr>
      <t xml:space="preserve">
First Dose:  </t>
    </r>
    <r>
      <rPr>
        <sz val="11"/>
        <color theme="1"/>
        <rFont val="Calibri"/>
        <family val="2"/>
        <scheme val="minor"/>
      </rPr>
      <t xml:space="preserve">Yes, if patient previously on lipids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</si>
  <si>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t>Infusion Therapy TPN, Anaphylaxis &amp; First Dose Precedure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</si>
</sst>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font>
    <font>
      <sz val="14"/>
      <color theme="1"/>
      <name val="Calibri"/>
      <family val="2"/>
      <scheme val="minor"/>
    </font>
    <font>
      <b/>
      <sz val="16"/>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sz val="13"/>
      <color theme="1"/>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sz val="11"/>
      <color rgb="FF000000"/>
      <name val="Calibri"/>
      <family val="2"/>
    </font>
    <font>
      <b/>
      <sz val="9"/>
      <color theme="1"/>
      <name val="Calibri"/>
      <family val="2"/>
      <scheme val="minor"/>
    </font>
    <font>
      <b/>
      <sz val="8"/>
      <color theme="1"/>
      <name val="Calibri"/>
      <family val="2"/>
      <scheme val="minor"/>
    </font>
    <font>
      <u/>
      <sz val="11"/>
      <color theme="10"/>
      <name val="Calibri"/>
      <family val="2"/>
      <scheme val="minor"/>
    </font>
    <font>
      <b/>
      <sz val="10"/>
      <color theme="1"/>
      <name val="Calibri"/>
      <family val="2"/>
      <scheme val="minor"/>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266">
    <xf numFmtId="0" fontId="0" fillId="0" borderId="0" xfId="0"/>
    <xf numFmtId="0" fontId="0" fillId="0" borderId="0" xfId="0" applyAlignment="1">
      <alignment horizontal="center"/>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0" fontId="0" fillId="0" borderId="1" xfId="0" applyBorder="1" applyAlignment="1">
      <alignment horizontal="left" wrapText="1"/>
    </xf>
    <xf numFmtId="0" fontId="0" fillId="0" borderId="0" xfId="0" applyAlignment="1">
      <alignment horizontal="left"/>
    </xf>
    <xf numFmtId="0" fontId="0" fillId="0" borderId="0" xfId="0" applyAlignment="1">
      <alignment horizontal="left" wrapText="1"/>
    </xf>
    <xf numFmtId="0" fontId="1" fillId="0" borderId="0" xfId="0" applyFont="1"/>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0" borderId="1" xfId="0" applyFont="1" applyFill="1" applyBorder="1" applyAlignment="1">
      <alignment wrapText="1"/>
    </xf>
    <xf numFmtId="0" fontId="1" fillId="2" borderId="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left" wrapText="1"/>
    </xf>
    <xf numFmtId="0" fontId="0" fillId="0" borderId="0" xfId="0" applyFont="1" applyFill="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left" wrapText="1"/>
    </xf>
    <xf numFmtId="0" fontId="0" fillId="0" borderId="0" xfId="0" applyFont="1"/>
    <xf numFmtId="0" fontId="0" fillId="0" borderId="2" xfId="0" applyFont="1" applyBorder="1" applyAlignment="1">
      <alignment horizontal="center"/>
    </xf>
    <xf numFmtId="0" fontId="0" fillId="0" borderId="2" xfId="0" applyFont="1" applyBorder="1" applyAlignment="1">
      <alignment wrapText="1"/>
    </xf>
    <xf numFmtId="0" fontId="0" fillId="0" borderId="2" xfId="0" applyFont="1" applyBorder="1" applyAlignment="1">
      <alignment horizontal="left" wrapText="1"/>
    </xf>
    <xf numFmtId="0" fontId="0" fillId="0" borderId="1" xfId="0" applyFill="1" applyBorder="1" applyAlignment="1">
      <alignment horizontal="center"/>
    </xf>
    <xf numFmtId="0" fontId="2" fillId="0" borderId="1" xfId="0" applyFont="1" applyBorder="1" applyAlignment="1">
      <alignment horizont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left" wrapText="1"/>
    </xf>
    <xf numFmtId="0" fontId="0" fillId="0" borderId="0" xfId="0" applyBorder="1"/>
    <xf numFmtId="0" fontId="3" fillId="0" borderId="0" xfId="0" applyFont="1" applyAlignment="1">
      <alignment horizontal="center"/>
    </xf>
    <xf numFmtId="0" fontId="3" fillId="0" borderId="5" xfId="0" applyFont="1" applyBorder="1" applyAlignment="1">
      <alignment horizontal="center"/>
    </xf>
    <xf numFmtId="0" fontId="3" fillId="0" borderId="0" xfId="0" applyFont="1" applyBorder="1" applyAlignment="1"/>
    <xf numFmtId="0" fontId="3" fillId="0" borderId="0" xfId="0" applyFont="1"/>
    <xf numFmtId="0" fontId="3" fillId="0" borderId="1" xfId="0" applyFont="1" applyBorder="1" applyAlignment="1">
      <alignment horizontal="center"/>
    </xf>
    <xf numFmtId="0" fontId="4" fillId="0" borderId="0" xfId="0" applyFont="1" applyAlignment="1"/>
    <xf numFmtId="0" fontId="3" fillId="0" borderId="0" xfId="0" applyFont="1" applyBorder="1" applyAlignment="1">
      <alignment horizontal="center"/>
    </xf>
    <xf numFmtId="0" fontId="5" fillId="0" borderId="0" xfId="0" applyFont="1"/>
    <xf numFmtId="0" fontId="6" fillId="0" borderId="0" xfId="0" applyFont="1"/>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left"/>
    </xf>
    <xf numFmtId="0" fontId="3" fillId="0" borderId="0" xfId="0" applyFont="1" applyBorder="1" applyAlignment="1">
      <alignment horizontal="left"/>
    </xf>
    <xf numFmtId="0" fontId="3" fillId="0" borderId="11" xfId="0" applyFont="1" applyBorder="1" applyAlignment="1"/>
    <xf numFmtId="0" fontId="3" fillId="0" borderId="0" xfId="0" applyFont="1" applyBorder="1"/>
    <xf numFmtId="0" fontId="3" fillId="0" borderId="11" xfId="0" applyFont="1" applyBorder="1"/>
    <xf numFmtId="0" fontId="3" fillId="0" borderId="10" xfId="0" applyFont="1" applyBorder="1"/>
    <xf numFmtId="0" fontId="6" fillId="0" borderId="10" xfId="0" applyFont="1" applyBorder="1"/>
    <xf numFmtId="0" fontId="6" fillId="0" borderId="0" xfId="0" applyFont="1" applyBorder="1"/>
    <xf numFmtId="0" fontId="6" fillId="0" borderId="11" xfId="0" applyFont="1" applyBorder="1"/>
    <xf numFmtId="0" fontId="6" fillId="0" borderId="0" xfId="0" applyFont="1" applyBorder="1" applyAlignment="1">
      <alignment horizontal="right"/>
    </xf>
    <xf numFmtId="0" fontId="3" fillId="0" borderId="12" xfId="0" applyFont="1" applyBorder="1"/>
    <xf numFmtId="0" fontId="3" fillId="0" borderId="13" xfId="0" applyFont="1" applyBorder="1"/>
    <xf numFmtId="0" fontId="3" fillId="0" borderId="14" xfId="0" applyFont="1" applyBorder="1"/>
    <xf numFmtId="0" fontId="3" fillId="0" borderId="5" xfId="0" applyFont="1" applyBorder="1"/>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xf numFmtId="0" fontId="7" fillId="0" borderId="0" xfId="0" applyFont="1"/>
    <xf numFmtId="0" fontId="7" fillId="0" borderId="0" xfId="0" applyFont="1" applyBorder="1" applyAlignment="1">
      <alignment horizontal="center"/>
    </xf>
    <xf numFmtId="0" fontId="7" fillId="0" borderId="0" xfId="0" applyFont="1" applyBorder="1"/>
    <xf numFmtId="0" fontId="3" fillId="0" borderId="6" xfId="0" applyFont="1" applyBorder="1"/>
    <xf numFmtId="0" fontId="0" fillId="0" borderId="3" xfId="0" applyFont="1" applyBorder="1" applyAlignment="1">
      <alignment wrapText="1"/>
    </xf>
    <xf numFmtId="0" fontId="0" fillId="0" borderId="4" xfId="0" applyFont="1" applyBorder="1" applyAlignment="1">
      <alignment wrapText="1"/>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0" fillId="0" borderId="1" xfId="0" applyBorder="1"/>
    <xf numFmtId="0" fontId="0" fillId="0" borderId="1" xfId="0" applyBorder="1" applyAlignment="1">
      <alignment horizontal="center" wrapText="1"/>
    </xf>
    <xf numFmtId="0" fontId="10" fillId="0" borderId="0" xfId="0" applyFont="1" applyBorder="1"/>
    <xf numFmtId="0" fontId="10" fillId="0" borderId="10" xfId="0" applyFont="1" applyBorder="1" applyAlignment="1">
      <alignment horizontal="right"/>
    </xf>
    <xf numFmtId="0" fontId="3" fillId="0" borderId="0" xfId="0" applyFont="1" applyBorder="1" applyAlignment="1">
      <alignment vertical="center"/>
    </xf>
    <xf numFmtId="0" fontId="11" fillId="0" borderId="10" xfId="0" applyFont="1" applyBorder="1"/>
    <xf numFmtId="0" fontId="11" fillId="0" borderId="10" xfId="0" applyFont="1" applyBorder="1" applyAlignment="1">
      <alignment horizontal="left" wrapText="1"/>
    </xf>
    <xf numFmtId="0" fontId="11" fillId="0" borderId="0" xfId="0" applyFont="1" applyBorder="1" applyAlignment="1">
      <alignment horizontal="left" wrapText="1"/>
    </xf>
    <xf numFmtId="0" fontId="11" fillId="0" borderId="11" xfId="0" applyFont="1" applyBorder="1" applyAlignment="1">
      <alignment horizontal="left" wrapText="1"/>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12" fillId="0" borderId="0" xfId="0" applyFont="1" applyAlignment="1">
      <alignment wrapText="1"/>
    </xf>
    <xf numFmtId="0" fontId="0" fillId="0" borderId="1" xfId="0" applyFont="1" applyBorder="1" applyAlignment="1">
      <alignment horizontal="left"/>
    </xf>
    <xf numFmtId="0" fontId="12" fillId="0" borderId="1" xfId="0" applyFont="1" applyBorder="1" applyAlignment="1">
      <alignment wrapText="1"/>
    </xf>
    <xf numFmtId="0" fontId="13" fillId="0" borderId="1" xfId="0" applyFont="1" applyFill="1" applyBorder="1" applyAlignment="1">
      <alignment vertical="center" wrapText="1"/>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0" fillId="3" borderId="1" xfId="0" applyFont="1" applyFill="1" applyBorder="1" applyAlignment="1">
      <alignment horizontal="center"/>
    </xf>
    <xf numFmtId="0" fontId="0" fillId="3" borderId="1" xfId="0" applyFont="1" applyFill="1"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3" borderId="1" xfId="0" applyFont="1" applyFill="1" applyBorder="1" applyAlignment="1">
      <alignment horizontal="left" wrapText="1"/>
    </xf>
    <xf numFmtId="0" fontId="0" fillId="3" borderId="0" xfId="0" applyFont="1" applyFill="1"/>
    <xf numFmtId="0" fontId="14" fillId="0" borderId="0" xfId="0" applyFont="1" applyBorder="1"/>
    <xf numFmtId="0" fontId="15" fillId="0" borderId="0" xfId="0" applyFont="1" applyBorder="1"/>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1" fillId="0" borderId="0" xfId="0" applyFont="1" applyAlignment="1">
      <alignment horizontal="center" wrapText="1"/>
    </xf>
    <xf numFmtId="0" fontId="0" fillId="0" borderId="0" xfId="0"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3" borderId="1" xfId="0" applyFont="1" applyFill="1" applyBorder="1" applyAlignment="1">
      <alignment horizontal="center" wrapText="1"/>
    </xf>
    <xf numFmtId="0" fontId="16" fillId="0" borderId="1" xfId="1" applyFill="1" applyBorder="1" applyAlignment="1">
      <alignment horizontal="center" wrapText="1"/>
    </xf>
    <xf numFmtId="0" fontId="0" fillId="2" borderId="1" xfId="0" applyFill="1" applyBorder="1"/>
    <xf numFmtId="0" fontId="0" fillId="0" borderId="1" xfId="0" applyFont="1" applyFill="1" applyBorder="1" applyAlignment="1">
      <alignment horizontal="center" vertical="center"/>
    </xf>
    <xf numFmtId="0" fontId="4" fillId="0" borderId="0" xfId="0" applyFont="1" applyBorder="1" applyAlignment="1">
      <alignment horizontal="center"/>
    </xf>
    <xf numFmtId="0" fontId="0" fillId="0" borderId="1" xfId="0" applyFont="1" applyBorder="1" applyAlignment="1">
      <alignment horizontal="left" vertical="center" wrapText="1"/>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0" xfId="0" applyFont="1" applyAlignment="1">
      <alignment vertical="top"/>
    </xf>
    <xf numFmtId="0" fontId="0" fillId="0" borderId="1" xfId="0" applyFont="1" applyBorder="1" applyAlignment="1">
      <alignment horizontal="left" vertical="top"/>
    </xf>
    <xf numFmtId="0" fontId="17" fillId="0" borderId="10" xfId="0" applyFont="1" applyBorder="1"/>
    <xf numFmtId="0" fontId="6" fillId="0" borderId="13" xfId="0" applyFont="1" applyBorder="1" applyAlignment="1">
      <alignment horizontal="right"/>
    </xf>
    <xf numFmtId="0" fontId="6" fillId="0" borderId="13" xfId="0" applyFont="1" applyBorder="1"/>
    <xf numFmtId="0" fontId="17" fillId="0" borderId="10" xfId="0" applyFont="1" applyBorder="1" applyAlignment="1">
      <alignment horizontal="left" vertical="center"/>
    </xf>
    <xf numFmtId="0" fontId="8" fillId="0" borderId="10" xfId="0" applyFont="1" applyBorder="1" applyAlignment="1">
      <alignment horizontal="left"/>
    </xf>
    <xf numFmtId="0" fontId="8" fillId="0" borderId="0" xfId="0" applyFont="1" applyBorder="1" applyAlignment="1">
      <alignment horizontal="left"/>
    </xf>
    <xf numFmtId="0" fontId="8" fillId="0" borderId="0" xfId="0" applyFont="1" applyBorder="1"/>
    <xf numFmtId="0" fontId="8" fillId="0" borderId="0" xfId="0" applyFont="1" applyBorder="1" applyAlignment="1">
      <alignment horizontal="center"/>
    </xf>
    <xf numFmtId="0" fontId="8" fillId="0" borderId="11" xfId="0" applyFont="1" applyBorder="1"/>
    <xf numFmtId="0" fontId="11" fillId="0" borderId="10" xfId="0" applyFont="1" applyBorder="1" applyAlignment="1">
      <alignment vertical="top"/>
    </xf>
    <xf numFmtId="0" fontId="11" fillId="0" borderId="10" xfId="0" applyFont="1" applyBorder="1" applyAlignment="1">
      <alignment vertical="top" wrapText="1"/>
    </xf>
    <xf numFmtId="0" fontId="3" fillId="0" borderId="5"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0" fillId="0" borderId="0" xfId="0" applyFont="1" applyBorder="1" applyAlignment="1">
      <alignment horizontal="left" vertical="top" wrapText="1" shrinkToFit="1"/>
    </xf>
    <xf numFmtId="0" fontId="0" fillId="0" borderId="11" xfId="0" applyFont="1" applyBorder="1" applyAlignment="1">
      <alignment horizontal="left" vertical="top" wrapText="1" shrinkToFit="1"/>
    </xf>
    <xf numFmtId="0" fontId="0" fillId="0" borderId="0" xfId="0" applyBorder="1" applyAlignment="1">
      <alignment wrapText="1"/>
    </xf>
    <xf numFmtId="0" fontId="12" fillId="0" borderId="0" xfId="0" applyFont="1" applyBorder="1" applyAlignment="1">
      <alignment wrapText="1"/>
    </xf>
    <xf numFmtId="0" fontId="18" fillId="0" borderId="0" xfId="0" applyFont="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8" fillId="0" borderId="0" xfId="0" applyFont="1" applyAlignment="1">
      <alignment vertical="top" wrapText="1"/>
    </xf>
    <xf numFmtId="0" fontId="0" fillId="0" borderId="1" xfId="0" applyBorder="1" applyAlignment="1">
      <alignment vertical="top" wrapText="1"/>
    </xf>
    <xf numFmtId="0" fontId="3" fillId="0" borderId="0" xfId="0" applyFont="1" applyBorder="1" applyAlignment="1">
      <alignment horizontal="left" wrapText="1"/>
    </xf>
    <xf numFmtId="0" fontId="3" fillId="0" borderId="5" xfId="0" applyFont="1" applyBorder="1" applyAlignment="1">
      <alignment horizontal="center" wrapText="1"/>
    </xf>
    <xf numFmtId="0" fontId="8" fillId="0" borderId="0" xfId="0" applyFont="1" applyBorder="1" applyAlignment="1">
      <alignment horizontal="left" wrapText="1"/>
    </xf>
    <xf numFmtId="0" fontId="3" fillId="0" borderId="10"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wrapText="1"/>
    </xf>
    <xf numFmtId="0" fontId="3" fillId="0" borderId="11" xfId="0" applyFont="1" applyBorder="1" applyAlignment="1">
      <alignment wrapText="1"/>
    </xf>
    <xf numFmtId="0" fontId="8" fillId="0" borderId="10" xfId="0" applyFont="1" applyBorder="1" applyAlignment="1">
      <alignment horizontal="left" wrapText="1"/>
    </xf>
    <xf numFmtId="0" fontId="8" fillId="0" borderId="0" xfId="0" applyFont="1" applyBorder="1" applyAlignment="1">
      <alignment wrapText="1"/>
    </xf>
    <xf numFmtId="0" fontId="8" fillId="0" borderId="0" xfId="0" applyFont="1" applyBorder="1" applyAlignment="1">
      <alignment horizontal="center" wrapText="1"/>
    </xf>
    <xf numFmtId="0" fontId="8" fillId="0" borderId="11" xfId="0" applyFont="1" applyBorder="1" applyAlignment="1">
      <alignment wrapText="1"/>
    </xf>
    <xf numFmtId="0" fontId="11" fillId="0" borderId="10" xfId="0" applyFont="1" applyBorder="1" applyAlignment="1">
      <alignment wrapText="1"/>
    </xf>
    <xf numFmtId="0" fontId="3" fillId="0" borderId="10" xfId="0" applyFont="1" applyBorder="1" applyAlignment="1">
      <alignment wrapText="1"/>
    </xf>
    <xf numFmtId="0" fontId="3" fillId="0" borderId="1" xfId="0" applyFont="1" applyBorder="1" applyAlignment="1">
      <alignment horizontal="center" wrapText="1"/>
    </xf>
    <xf numFmtId="0" fontId="17" fillId="0" borderId="10" xfId="0" applyFont="1" applyBorder="1" applyAlignment="1">
      <alignment horizontal="left" vertical="center" wrapText="1"/>
    </xf>
    <xf numFmtId="0" fontId="17" fillId="0" borderId="10" xfId="0" applyFont="1" applyBorder="1" applyAlignment="1">
      <alignment wrapText="1"/>
    </xf>
    <xf numFmtId="0" fontId="6" fillId="0" borderId="0" xfId="0" applyFont="1" applyBorder="1" applyAlignment="1">
      <alignment wrapText="1"/>
    </xf>
    <xf numFmtId="0" fontId="6" fillId="0" borderId="11" xfId="0" applyFont="1" applyBorder="1" applyAlignment="1">
      <alignment wrapText="1"/>
    </xf>
    <xf numFmtId="0" fontId="6" fillId="0" borderId="0" xfId="0" applyFont="1" applyBorder="1" applyAlignment="1">
      <alignment horizontal="right" wrapText="1"/>
    </xf>
    <xf numFmtId="0" fontId="6" fillId="0" borderId="10" xfId="0" applyFont="1" applyBorder="1" applyAlignment="1">
      <alignment wrapText="1"/>
    </xf>
    <xf numFmtId="14" fontId="6" fillId="0" borderId="0" xfId="0" applyNumberFormat="1" applyFont="1" applyBorder="1" applyAlignment="1">
      <alignment wrapText="1"/>
    </xf>
    <xf numFmtId="0" fontId="6" fillId="0" borderId="12" xfId="0" applyFont="1" applyBorder="1" applyAlignment="1">
      <alignment wrapText="1"/>
    </xf>
    <xf numFmtId="14" fontId="6" fillId="0" borderId="13" xfId="0" applyNumberFormat="1"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3" fillId="0" borderId="0" xfId="0" applyFont="1" applyBorder="1" applyAlignment="1">
      <alignment horizontal="center"/>
    </xf>
    <xf numFmtId="0" fontId="4" fillId="0" borderId="0" xfId="0" applyFont="1" applyBorder="1" applyAlignment="1">
      <alignment horizontal="center"/>
    </xf>
    <xf numFmtId="0" fontId="0" fillId="0" borderId="0" xfId="0" applyFont="1" applyBorder="1" applyAlignment="1">
      <alignment horizontal="left" vertical="top" wrapText="1" shrinkToFit="1"/>
    </xf>
    <xf numFmtId="0" fontId="0" fillId="0" borderId="11" xfId="0" applyFont="1" applyBorder="1" applyAlignment="1">
      <alignment horizontal="left" vertical="top" wrapText="1" shrinkToFit="1"/>
    </xf>
    <xf numFmtId="0" fontId="3" fillId="0" borderId="0" xfId="0" applyFont="1" applyBorder="1" applyAlignment="1">
      <alignment horizontal="center" wrapText="1"/>
    </xf>
    <xf numFmtId="0" fontId="3" fillId="0" borderId="6" xfId="0" applyFont="1" applyBorder="1" applyAlignment="1">
      <alignment horizontal="left"/>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3" fillId="0" borderId="5" xfId="0" applyFont="1" applyBorder="1" applyAlignment="1">
      <alignment horizontal="left" shrinkToFit="1"/>
    </xf>
    <xf numFmtId="0" fontId="3" fillId="0" borderId="5" xfId="0" applyFont="1" applyBorder="1" applyAlignment="1">
      <alignment horizontal="left"/>
    </xf>
    <xf numFmtId="0" fontId="3" fillId="0" borderId="5" xfId="0" applyFont="1" applyBorder="1" applyAlignment="1">
      <alignment horizontal="left" wrapText="1" shrinkToFi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0" xfId="0" applyFont="1" applyBorder="1" applyAlignment="1">
      <alignment horizontal="left" wrapText="1" shrinkToFit="1"/>
    </xf>
    <xf numFmtId="0" fontId="3" fillId="0" borderId="11" xfId="0" applyFont="1" applyBorder="1" applyAlignment="1">
      <alignment horizontal="left" wrapText="1" shrinkToFit="1"/>
    </xf>
    <xf numFmtId="0" fontId="3" fillId="0" borderId="5" xfId="0" applyFont="1" applyBorder="1" applyAlignment="1">
      <alignment horizontal="center" shrinkToFit="1"/>
    </xf>
    <xf numFmtId="0" fontId="3" fillId="0" borderId="16" xfId="0" applyFont="1" applyBorder="1" applyAlignment="1">
      <alignment horizontal="center" shrinkToFit="1"/>
    </xf>
    <xf numFmtId="0" fontId="3" fillId="0" borderId="0" xfId="0" applyFont="1" applyBorder="1" applyAlignment="1">
      <alignment horizontal="left" vertical="center"/>
    </xf>
    <xf numFmtId="0" fontId="3" fillId="0" borderId="5" xfId="0" applyFont="1" applyBorder="1" applyAlignment="1">
      <alignment horizontal="center" wrapText="1"/>
    </xf>
    <xf numFmtId="0" fontId="8" fillId="0" borderId="5" xfId="0" applyFont="1" applyBorder="1" applyAlignment="1">
      <alignment horizontal="left" wrapText="1" shrinkToFit="1"/>
    </xf>
    <xf numFmtId="0" fontId="9" fillId="0" borderId="5" xfId="0" applyFont="1" applyBorder="1" applyAlignment="1">
      <alignment horizontal="left" wrapText="1" shrinkToFi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center" wrapText="1"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0" xfId="0" applyFont="1" applyBorder="1" applyAlignment="1">
      <alignment horizontal="center" wrapText="1"/>
    </xf>
    <xf numFmtId="0" fontId="4" fillId="0" borderId="11" xfId="0" applyFont="1" applyBorder="1" applyAlignment="1">
      <alignment horizontal="center" wrapText="1"/>
    </xf>
    <xf numFmtId="0" fontId="3" fillId="0" borderId="6" xfId="0" applyFont="1" applyBorder="1" applyAlignment="1">
      <alignment horizontal="center"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6" fillId="0" borderId="0" xfId="0" applyFont="1" applyBorder="1" applyAlignment="1">
      <alignment horizontal="left"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0" fillId="0" borderId="0" xfId="0" applyFont="1" applyBorder="1" applyAlignment="1">
      <alignment horizontal="left" vertical="top" wrapText="1" shrinkToFit="1"/>
    </xf>
    <xf numFmtId="0" fontId="0" fillId="0" borderId="11" xfId="0" applyFont="1" applyBorder="1" applyAlignment="1">
      <alignment horizontal="left" vertical="top" wrapText="1" shrinkToFi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3" fillId="0" borderId="0" xfId="0" applyFont="1" applyBorder="1" applyAlignment="1">
      <alignment horizontal="center" wrapText="1"/>
    </xf>
    <xf numFmtId="0" fontId="3" fillId="0" borderId="15" xfId="0" applyFont="1" applyBorder="1" applyAlignment="1">
      <alignment horizontal="left" wrapText="1"/>
    </xf>
    <xf numFmtId="0" fontId="11" fillId="0" borderId="10" xfId="0" applyFont="1" applyBorder="1" applyAlignment="1">
      <alignment horizontal="left" wrapText="1"/>
    </xf>
    <xf numFmtId="0" fontId="11" fillId="0" borderId="0" xfId="0" applyFont="1" applyBorder="1" applyAlignment="1">
      <alignment horizontal="left" wrapText="1"/>
    </xf>
    <xf numFmtId="0" fontId="11" fillId="0" borderId="11" xfId="0" applyFont="1" applyBorder="1" applyAlignment="1">
      <alignment horizontal="left" wrapText="1"/>
    </xf>
    <xf numFmtId="0" fontId="1" fillId="0" borderId="0" xfId="0" applyFont="1" applyBorder="1" applyAlignment="1">
      <alignment horizontal="left" vertical="top" wrapText="1" shrinkToFit="1"/>
    </xf>
    <xf numFmtId="0" fontId="9" fillId="0" borderId="6" xfId="0" applyFont="1" applyBorder="1" applyAlignment="1">
      <alignment horizontal="left" wrapText="1" shrinkToFit="1"/>
    </xf>
    <xf numFmtId="0" fontId="3" fillId="0" borderId="15" xfId="0" applyFont="1" applyBorder="1" applyAlignment="1">
      <alignment horizontal="center"/>
    </xf>
    <xf numFmtId="0" fontId="6" fillId="0" borderId="0" xfId="0" applyFont="1" applyBorder="1" applyAlignment="1">
      <alignment horizontal="left" wrapText="1" shrinkToFit="1"/>
    </xf>
    <xf numFmtId="0" fontId="6" fillId="0" borderId="11" xfId="0" applyFont="1" applyBorder="1" applyAlignment="1">
      <alignment horizontal="left" wrapText="1" shrinkToFit="1"/>
    </xf>
    <xf numFmtId="0" fontId="4" fillId="0" borderId="0" xfId="0" applyFont="1" applyBorder="1" applyAlignment="1"/>
    <xf numFmtId="0" fontId="1" fillId="2" borderId="0" xfId="0" applyFont="1" applyFill="1" applyBorder="1" applyAlignment="1">
      <alignment horizontal="center"/>
    </xf>
    <xf numFmtId="0" fontId="0" fillId="0" borderId="0" xfId="0" applyFont="1" applyBorder="1" applyAlignment="1">
      <alignment horizontal="center" vertical="top"/>
    </xf>
    <xf numFmtId="0" fontId="0" fillId="0" borderId="0" xfId="0" applyFont="1" applyBorder="1" applyAlignment="1">
      <alignment horizontal="left" vertical="top"/>
    </xf>
    <xf numFmtId="0" fontId="0" fillId="0" borderId="0" xfId="0" applyBorder="1" applyAlignment="1"/>
    <xf numFmtId="0" fontId="8" fillId="0" borderId="0" xfId="0" applyFont="1" applyBorder="1" applyAlignment="1"/>
    <xf numFmtId="0" fontId="11" fillId="0" borderId="0" xfId="0" applyFont="1" applyBorder="1" applyAlignment="1"/>
    <xf numFmtId="0" fontId="6" fillId="0" borderId="0" xfId="0" applyFont="1" applyBorder="1" applyAlignment="1"/>
    <xf numFmtId="0" fontId="11" fillId="0" borderId="0" xfId="0" applyFont="1" applyBorder="1" applyAlignment="1">
      <alignment vertical="top"/>
    </xf>
    <xf numFmtId="0" fontId="8" fillId="0" borderId="0" xfId="0" applyFont="1" applyBorder="1" applyAlignment="1">
      <alignment vertical="top"/>
    </xf>
    <xf numFmtId="0" fontId="0" fillId="0" borderId="0" xfId="0" applyFont="1" applyBorder="1" applyAlignment="1">
      <alignment vertical="top" shrinkToFit="1"/>
    </xf>
    <xf numFmtId="0" fontId="0" fillId="0" borderId="0" xfId="0" applyFont="1" applyBorder="1" applyAlignment="1">
      <alignment horizontal="left" vertical="top" shrinkToFit="1"/>
    </xf>
    <xf numFmtId="0" fontId="17" fillId="0" borderId="0" xfId="0" applyFont="1" applyBorder="1" applyAlignment="1">
      <alignment horizontal="left" vertical="center"/>
    </xf>
    <xf numFmtId="0" fontId="6" fillId="0" borderId="0" xfId="0" applyFont="1" applyBorder="1" applyAlignment="1">
      <alignment vertical="top"/>
    </xf>
    <xf numFmtId="0" fontId="17" fillId="0" borderId="0" xfId="0" applyFont="1" applyBorder="1" applyAlignment="1"/>
    <xf numFmtId="14" fontId="6" fillId="0" borderId="0" xfId="0" applyNumberFormat="1" applyFont="1" applyBorder="1" applyAlignment="1"/>
    <xf numFmtId="0" fontId="1" fillId="2" borderId="0" xfId="0" applyFont="1" applyFill="1" applyBorder="1" applyAlignment="1">
      <alignment horizontal="left"/>
    </xf>
    <xf numFmtId="0" fontId="1" fillId="2" borderId="0" xfId="0" applyFont="1" applyFill="1" applyBorder="1" applyAlignment="1"/>
    <xf numFmtId="0" fontId="3" fillId="0" borderId="0" xfId="0" applyFont="1" applyBorder="1" applyAlignment="1">
      <alignment horizontal="righ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ccessdata.fda.gov/drugsatfda_docs/label/2019/206494s005,s006lbl.p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cessdata.fda.gov/drugsatfda_docs/label/2019/206494s005,s006lbl.pd"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workbookViewId="0">
      <selection activeCell="B36" sqref="B36"/>
    </sheetView>
  </sheetViews>
  <sheetFormatPr defaultRowHeight="15" x14ac:dyDescent="0.25"/>
  <sheetData>
    <row r="1" spans="1:12" x14ac:dyDescent="0.25">
      <c r="A1" s="9" t="s">
        <v>358</v>
      </c>
    </row>
    <row r="2" spans="1:12" x14ac:dyDescent="0.25">
      <c r="A2" t="s">
        <v>359</v>
      </c>
    </row>
    <row r="3" spans="1:12" x14ac:dyDescent="0.25">
      <c r="A3" t="s">
        <v>360</v>
      </c>
    </row>
    <row r="4" spans="1:12" x14ac:dyDescent="0.25">
      <c r="A4" t="s">
        <v>361</v>
      </c>
    </row>
    <row r="6" spans="1:12" x14ac:dyDescent="0.25">
      <c r="A6" s="9" t="s">
        <v>362</v>
      </c>
      <c r="B6" s="9"/>
      <c r="C6" s="9"/>
      <c r="D6" s="9"/>
      <c r="E6" s="9"/>
      <c r="F6" s="9"/>
      <c r="G6" s="9"/>
      <c r="H6" s="9"/>
      <c r="I6" s="9"/>
      <c r="J6" s="9"/>
      <c r="K6" s="9"/>
      <c r="L6" s="9"/>
    </row>
    <row r="7" spans="1:12" x14ac:dyDescent="0.25">
      <c r="B7" t="s">
        <v>363</v>
      </c>
    </row>
    <row r="9" spans="1:12" x14ac:dyDescent="0.25">
      <c r="A9" s="9" t="s">
        <v>364</v>
      </c>
      <c r="B9" s="9"/>
      <c r="C9" s="9"/>
      <c r="D9" s="9"/>
      <c r="E9" s="9"/>
      <c r="F9" s="9"/>
      <c r="G9" s="9"/>
      <c r="H9" s="9"/>
      <c r="I9" s="9"/>
      <c r="J9" s="9"/>
      <c r="K9" s="9"/>
      <c r="L9" s="9"/>
    </row>
    <row r="10" spans="1:12" x14ac:dyDescent="0.25">
      <c r="B10" t="s">
        <v>365</v>
      </c>
    </row>
    <row r="11" spans="1:12" x14ac:dyDescent="0.25">
      <c r="B11" t="s">
        <v>180</v>
      </c>
    </row>
    <row r="12" spans="1:12" x14ac:dyDescent="0.25">
      <c r="B12" t="s">
        <v>181</v>
      </c>
    </row>
    <row r="14" spans="1:12" x14ac:dyDescent="0.25">
      <c r="A14" s="9" t="s">
        <v>182</v>
      </c>
      <c r="B14" s="9"/>
      <c r="C14" s="9"/>
      <c r="D14" s="9"/>
      <c r="E14" s="9"/>
      <c r="F14" s="9"/>
      <c r="G14" s="9"/>
      <c r="H14" s="9"/>
      <c r="I14" s="9"/>
      <c r="J14" s="9"/>
      <c r="K14" s="9"/>
      <c r="L14" s="9"/>
    </row>
    <row r="15" spans="1:12" x14ac:dyDescent="0.25">
      <c r="B15" t="s">
        <v>183</v>
      </c>
    </row>
    <row r="16" spans="1:12" x14ac:dyDescent="0.25">
      <c r="B16" t="s">
        <v>184</v>
      </c>
    </row>
    <row r="17" spans="1:12" x14ac:dyDescent="0.25">
      <c r="B17" t="s">
        <v>185</v>
      </c>
    </row>
    <row r="19" spans="1:12" x14ac:dyDescent="0.25">
      <c r="A19" s="9" t="s">
        <v>186</v>
      </c>
      <c r="B19" s="9"/>
      <c r="C19" s="9"/>
      <c r="D19" s="9"/>
      <c r="E19" s="9"/>
      <c r="F19" s="9"/>
      <c r="G19" s="9"/>
      <c r="H19" s="9"/>
      <c r="I19" s="9"/>
      <c r="J19" s="9"/>
      <c r="K19" s="9"/>
      <c r="L19" s="9"/>
    </row>
    <row r="20" spans="1:12" x14ac:dyDescent="0.25">
      <c r="B20" t="s">
        <v>187</v>
      </c>
      <c r="D20" t="s">
        <v>188</v>
      </c>
    </row>
    <row r="21" spans="1:12" x14ac:dyDescent="0.25">
      <c r="D21" t="s">
        <v>189</v>
      </c>
    </row>
    <row r="23" spans="1:12" x14ac:dyDescent="0.25">
      <c r="B23" t="s">
        <v>190</v>
      </c>
      <c r="D23" t="s">
        <v>191</v>
      </c>
    </row>
    <row r="25" spans="1:12" x14ac:dyDescent="0.25">
      <c r="B25" t="s">
        <v>250</v>
      </c>
      <c r="D25" t="s">
        <v>251</v>
      </c>
    </row>
    <row r="27" spans="1:12" x14ac:dyDescent="0.25">
      <c r="A27" s="9" t="s">
        <v>192</v>
      </c>
      <c r="B27" s="9"/>
      <c r="C27" s="9"/>
      <c r="D27" s="9"/>
      <c r="E27" s="9"/>
      <c r="F27" s="9"/>
      <c r="G27" s="9"/>
      <c r="H27" s="9"/>
      <c r="I27" s="9"/>
      <c r="J27" s="9"/>
      <c r="K27" s="9"/>
      <c r="L27" s="9"/>
    </row>
    <row r="28" spans="1:12" x14ac:dyDescent="0.25">
      <c r="B28" t="s">
        <v>366</v>
      </c>
    </row>
    <row r="30" spans="1:12" x14ac:dyDescent="0.25">
      <c r="A30" s="9" t="s">
        <v>433</v>
      </c>
    </row>
    <row r="31" spans="1:12" x14ac:dyDescent="0.25">
      <c r="B31" t="s">
        <v>434</v>
      </c>
    </row>
    <row r="32" spans="1:12" x14ac:dyDescent="0.25">
      <c r="B32" t="s">
        <v>435</v>
      </c>
    </row>
    <row r="33" spans="2:2" x14ac:dyDescent="0.25">
      <c r="B33" t="s">
        <v>436</v>
      </c>
    </row>
    <row r="34" spans="2:2" x14ac:dyDescent="0.25">
      <c r="B34" t="s">
        <v>437</v>
      </c>
    </row>
    <row r="35" spans="2:2" x14ac:dyDescent="0.25">
      <c r="B35" t="s">
        <v>438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8"/>
  <sheetViews>
    <sheetView workbookViewId="0">
      <selection activeCell="D15" sqref="D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Meds'!A6</f>
        <v>0</v>
      </c>
      <c r="R2" t="str">
        <f>'Protected - Detail re Meds'!B6</f>
        <v>Azithromycin/Zithromax</v>
      </c>
      <c r="S2" t="str">
        <f>'Protected - Detail re Meds'!C6</f>
        <v>Antibiotics</v>
      </c>
      <c r="T2" t="str">
        <f>'Protected - Detail re Meds'!D6</f>
        <v>Bacterial Infection</v>
      </c>
      <c r="U2" t="str">
        <f>'Protected - Detail re Meds'!E6</f>
        <v>LFTs, Lytes</v>
      </c>
      <c r="V2" t="str">
        <f>'Protected - Detail re Meds'!F6</f>
        <v>Electrolyte imbalances, Cardiac irregularities, Severe diarrhea</v>
      </c>
      <c r="W2">
        <f>'Protected - Detail re Meds'!G6</f>
        <v>0</v>
      </c>
      <c r="X2">
        <f>'Protected - Detail re Meds'!H6</f>
        <v>0</v>
      </c>
      <c r="Y2">
        <f>'Protected - Detail re Meds'!I6</f>
        <v>0</v>
      </c>
      <c r="Z2">
        <f>'Protected - Detail re Meds'!J6</f>
        <v>0</v>
      </c>
      <c r="AA2">
        <f>'Protected - Detail re Meds'!L6</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Azithromycin/Zithromax</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LFTs, Lytes</v>
      </c>
      <c r="F13" s="194"/>
      <c r="G13" s="194"/>
      <c r="H13" s="194"/>
      <c r="I13" s="194"/>
      <c r="J13" s="50"/>
      <c r="K13" s="49"/>
      <c r="L13" s="49"/>
      <c r="M13" s="49"/>
      <c r="N13" s="49"/>
      <c r="O13" s="35"/>
    </row>
    <row r="14" spans="1:27" ht="18.75" x14ac:dyDescent="0.3">
      <c r="A14" s="51"/>
      <c r="B14" s="49"/>
      <c r="C14" s="49" t="s">
        <v>309</v>
      </c>
      <c r="D14" s="49"/>
      <c r="E14" s="204" t="str">
        <f>V2</f>
        <v>Electrolyte imbalances, Cardiac irregularities, Severe diarrhea</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5"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Meds'!A97</f>
        <v>0</v>
      </c>
      <c r="R2" t="str">
        <f>'Protected - Detail re Meds'!B97</f>
        <v>Iron Sucrose/Venofer</v>
      </c>
      <c r="S2" t="str">
        <f>'Protected - Detail re Meds'!C97</f>
        <v>Iron supplement</v>
      </c>
      <c r="T2" t="str">
        <f>'Protected - Detail re Meds'!D97</f>
        <v>Iron deficiency</v>
      </c>
      <c r="U2" t="str">
        <f>'Protected - Detail re Meds'!E97</f>
        <v>BMP, Ferritin, Iron</v>
      </c>
      <c r="V2" t="str">
        <f>'Protected - Detail re Meds'!F97</f>
        <v>Too rapid infusion= hypotension, Tachycardia, VS, hypersensitivity reaction, abdominal pain</v>
      </c>
      <c r="W2" t="str">
        <f>'Protected - Detail re Meds'!G97</f>
        <v>X</v>
      </c>
      <c r="X2" t="str">
        <f>'Protected - Detail re Meds'!H97</f>
        <v>X</v>
      </c>
      <c r="Y2">
        <f>'Protected - Detail re Meds'!I97</f>
        <v>0</v>
      </c>
      <c r="Z2">
        <f>'Protected - Detail re Meds'!J97</f>
        <v>0</v>
      </c>
      <c r="AA2">
        <f>'Protected - Detail re Meds'!L97</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Iron Sucrose/Venofer</v>
      </c>
      <c r="C6" s="219"/>
      <c r="D6" s="219"/>
      <c r="E6" s="75"/>
      <c r="F6" s="47" t="s">
        <v>293</v>
      </c>
      <c r="G6" s="74" t="str">
        <f>IF(Q2=0,"n/a",Q2)</f>
        <v>n/a</v>
      </c>
      <c r="H6" s="34"/>
      <c r="I6" s="34"/>
      <c r="J6" s="48"/>
      <c r="K6" s="34"/>
      <c r="L6" s="34"/>
      <c r="M6" s="34"/>
      <c r="N6" s="34"/>
      <c r="O6" s="34"/>
    </row>
    <row r="7" spans="1:27" ht="36.75" customHeight="1" x14ac:dyDescent="0.3">
      <c r="A7" s="46" t="s">
        <v>292</v>
      </c>
      <c r="B7" s="226" t="str">
        <f>S2</f>
        <v>Iron supplement</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Iron deficiency</v>
      </c>
      <c r="F12" s="217"/>
      <c r="G12" s="217"/>
      <c r="H12" s="217"/>
      <c r="I12" s="217"/>
      <c r="J12" s="50"/>
      <c r="K12" s="49"/>
      <c r="L12" s="49"/>
      <c r="M12" s="49"/>
      <c r="N12" s="49"/>
      <c r="O12" s="35"/>
    </row>
    <row r="13" spans="1:27" ht="18.75" x14ac:dyDescent="0.3">
      <c r="A13" s="51"/>
      <c r="B13" s="49"/>
      <c r="C13" s="49" t="s">
        <v>296</v>
      </c>
      <c r="D13" s="49"/>
      <c r="E13" s="205" t="str">
        <f>U2</f>
        <v>BMP, Ferritin, Iron</v>
      </c>
      <c r="F13" s="205"/>
      <c r="G13" s="205"/>
      <c r="H13" s="205"/>
      <c r="I13" s="194"/>
      <c r="J13" s="50"/>
      <c r="K13" s="49"/>
      <c r="L13" s="49"/>
      <c r="M13" s="49"/>
      <c r="N13" s="49"/>
      <c r="O13" s="35"/>
    </row>
    <row r="14" spans="1:27" ht="108.75" customHeight="1" x14ac:dyDescent="0.3">
      <c r="A14" s="51"/>
      <c r="B14" s="49"/>
      <c r="C14" s="49" t="s">
        <v>309</v>
      </c>
      <c r="D14" s="49"/>
      <c r="E14" s="216" t="str">
        <f>V2</f>
        <v>Too rapid infusion= hypotension, Tachycardia, VS, hypersensitivity reaction, abdominal pain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AA38"/>
  <sheetViews>
    <sheetView workbookViewId="0">
      <selection activeCell="A29" sqref="A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Meds'!A98</f>
        <v>1</v>
      </c>
      <c r="R2" t="str">
        <f>'Protected - Detail re Meds'!B98</f>
        <v>ON HOLD - NOT APPROVED - IV IG/Gammamune, Gammunex</v>
      </c>
      <c r="S2" t="str">
        <f>'Protected - Detail re Meds'!C98</f>
        <v>Immunoglobulin</v>
      </c>
      <c r="T2" t="str">
        <f>'Protected - Detail re Meds'!D98</f>
        <v>Wide range of infectious, autoimmune and immunosuppressive disorders</v>
      </c>
      <c r="U2" t="str">
        <f>'Protected - Detail re Meds'!E98</f>
        <v>BUN, Cr, Lytes, CBC ċ diff</v>
      </c>
      <c r="V2" t="str">
        <f>'Protected - Detail re Meds'!F98</f>
        <v>Titrated Rate=4-5° infusion, Too rapid=hypotension, VS continuously, Thrombotic events, Encourage hydration, At least 3 doses in clinic before home</v>
      </c>
      <c r="W2">
        <f>'Protected - Detail re Meds'!G98</f>
        <v>0</v>
      </c>
      <c r="X2">
        <f>'Protected - Detail re Meds'!H98</f>
        <v>0</v>
      </c>
      <c r="Y2">
        <f>'Protected - Detail re Meds'!I98</f>
        <v>0</v>
      </c>
      <c r="Z2">
        <f>'Protected - Detail re Meds'!J98</f>
        <v>0</v>
      </c>
      <c r="AA2" t="str">
        <f>'Protected - Detail re Meds'!L98</f>
        <v>Immune Globulin</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ON HOLD - NOT APPROVED - IV IG/Gammamune, Gammunex</v>
      </c>
      <c r="C6" s="219"/>
      <c r="D6" s="219"/>
      <c r="E6" s="75"/>
      <c r="F6" s="47" t="s">
        <v>293</v>
      </c>
      <c r="G6" s="74">
        <f>IF(Q2=0,"n/a",Q2)</f>
        <v>1</v>
      </c>
      <c r="H6" s="34"/>
      <c r="I6" s="34"/>
      <c r="J6" s="48"/>
      <c r="K6" s="34"/>
      <c r="L6" s="34"/>
      <c r="M6" s="34"/>
      <c r="N6" s="34"/>
      <c r="O6" s="34"/>
    </row>
    <row r="7" spans="1:27" ht="36.75" customHeight="1" x14ac:dyDescent="0.3">
      <c r="A7" s="46" t="s">
        <v>292</v>
      </c>
      <c r="B7" s="226" t="str">
        <f>S2</f>
        <v>Immunoglobulin</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60.75" customHeight="1" x14ac:dyDescent="0.3">
      <c r="A12" s="51"/>
      <c r="B12" s="49"/>
      <c r="C12" s="49" t="s">
        <v>295</v>
      </c>
      <c r="D12" s="49"/>
      <c r="E12" s="217" t="str">
        <f>T2</f>
        <v>Wide range of infectious, autoimmune and immunosuppressive disorders</v>
      </c>
      <c r="F12" s="217"/>
      <c r="G12" s="217"/>
      <c r="H12" s="217"/>
      <c r="I12" s="217"/>
      <c r="J12" s="50"/>
      <c r="K12" s="49"/>
      <c r="L12" s="49"/>
      <c r="M12" s="49"/>
      <c r="N12" s="49"/>
      <c r="O12" s="35"/>
    </row>
    <row r="13" spans="1:27" ht="18.75" x14ac:dyDescent="0.3">
      <c r="A13" s="51"/>
      <c r="B13" s="49"/>
      <c r="C13" s="49" t="s">
        <v>296</v>
      </c>
      <c r="D13" s="49"/>
      <c r="E13" s="205" t="str">
        <f>U2</f>
        <v>BUN, Cr, Lytes, CBC ċ diff</v>
      </c>
      <c r="F13" s="205"/>
      <c r="G13" s="205"/>
      <c r="H13" s="205"/>
      <c r="I13" s="194"/>
      <c r="J13" s="50"/>
      <c r="K13" s="49"/>
      <c r="L13" s="49"/>
      <c r="M13" s="49"/>
      <c r="N13" s="49"/>
      <c r="O13" s="35"/>
    </row>
    <row r="14" spans="1:27" ht="108.75" customHeight="1" x14ac:dyDescent="0.3">
      <c r="A14" s="51"/>
      <c r="B14" s="49"/>
      <c r="C14" s="49" t="s">
        <v>309</v>
      </c>
      <c r="D14" s="49"/>
      <c r="E14" s="216" t="str">
        <f>V2</f>
        <v>Titrated Rate=4-5° infusion, Too rapid=hypotension, VS continuously, Thrombotic events, Encourage hydration, At least 3 doses in clinic before home</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Immune Globulin</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2"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AA38"/>
  <sheetViews>
    <sheetView workbookViewId="0">
      <selection activeCell="C31" sqref="C3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Meds'!A99</f>
        <v>1</v>
      </c>
      <c r="R2" t="str">
        <f>'Protected - Detail re Meds'!B99</f>
        <v>Milrinone/Primacor</v>
      </c>
      <c r="S2" t="str">
        <f>'Protected - Detail re Meds'!C99</f>
        <v>Inotropic</v>
      </c>
      <c r="T2" t="str">
        <f>'Protected - Detail re Meds'!D99</f>
        <v>Advanced heart disease - palliation, organ transplant waiting list</v>
      </c>
      <c r="U2" t="str">
        <f>'Protected - Detail re Meds'!E99</f>
        <v>CMP, Mg, PO4, LFTs</v>
      </c>
      <c r="V2" t="str">
        <f>'Protected - Detail re Meds'!F99</f>
        <v>Advance Directives/ Responsible caregiver required; given as continuous infusion; back up pump required. Parameters from MD for BP, HR and weights. Monitor BP including orthostatic BP, urinary output, fluid and electrolyte changes, dyspnea and ↑ fatigue, Arrythmias, Tachycardia. Reduce rate or stop infusion for significant drop in BP and notify MD immediately.</v>
      </c>
      <c r="W2" t="str">
        <f>'Protected - Detail re Meds'!G99</f>
        <v>X</v>
      </c>
      <c r="X2" t="str">
        <f>'Protected - Detail re Meds'!H99</f>
        <v>X</v>
      </c>
      <c r="Y2">
        <f>'Protected - Detail re Meds'!I99</f>
        <v>0</v>
      </c>
      <c r="Z2">
        <f>'Protected - Detail re Meds'!J99</f>
        <v>0</v>
      </c>
      <c r="AA2" t="str">
        <f>'Protected - Detail re Meds'!L99</f>
        <v>Med Inotropic</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Milrinone/Primacor</v>
      </c>
      <c r="C6" s="219"/>
      <c r="D6" s="219"/>
      <c r="E6" s="75"/>
      <c r="F6" s="47" t="s">
        <v>293</v>
      </c>
      <c r="G6" s="74">
        <f>IF(Q2=0,"n/a",Q2)</f>
        <v>1</v>
      </c>
      <c r="H6" s="34"/>
      <c r="I6" s="34"/>
      <c r="J6" s="48"/>
      <c r="K6" s="34"/>
      <c r="L6" s="34"/>
      <c r="M6" s="34"/>
      <c r="N6" s="34"/>
      <c r="O6" s="34"/>
    </row>
    <row r="7" spans="1:27" ht="36.75" customHeight="1" x14ac:dyDescent="0.3">
      <c r="A7" s="46" t="s">
        <v>292</v>
      </c>
      <c r="B7" s="226" t="str">
        <f>S2</f>
        <v>Inotropic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Advanced heart disease - palliation, organ transplant waiting list</v>
      </c>
      <c r="F10" s="217"/>
      <c r="G10" s="217"/>
      <c r="H10" s="217"/>
      <c r="I10" s="217"/>
      <c r="J10" s="50"/>
      <c r="K10" s="49"/>
      <c r="L10" s="49"/>
      <c r="M10" s="49"/>
      <c r="N10" s="49"/>
      <c r="O10" s="35"/>
    </row>
    <row r="11" spans="1:27" ht="18.75" x14ac:dyDescent="0.3">
      <c r="A11" s="51"/>
      <c r="B11" s="49"/>
      <c r="C11" s="49" t="s">
        <v>296</v>
      </c>
      <c r="D11" s="49"/>
      <c r="E11" s="205" t="str">
        <f>U2</f>
        <v>CMP, Mg, PO4, LFTs</v>
      </c>
      <c r="F11" s="205"/>
      <c r="G11" s="205"/>
      <c r="H11" s="205"/>
      <c r="I11" s="194"/>
      <c r="J11" s="50"/>
      <c r="K11" s="49"/>
      <c r="L11" s="49"/>
      <c r="M11" s="49"/>
      <c r="N11" s="49"/>
      <c r="O11" s="35"/>
    </row>
    <row r="12" spans="1:27" ht="186" customHeight="1" x14ac:dyDescent="0.3">
      <c r="A12" s="51"/>
      <c r="B12" s="49"/>
      <c r="C12" s="49" t="s">
        <v>309</v>
      </c>
      <c r="D12" s="49"/>
      <c r="E12" s="216" t="str">
        <f>V2</f>
        <v>Advance Directives/ Responsible caregiver required; given as continuous infusion; back up pump required. Parameters from MD for BP, HR and weights. Monitor BP including orthostatic BP, urinary output, fluid and electrolyte changes, dyspnea and ↑ fatigue, Arrythmias, Tachycardia. Reduce rate or stop infusion for significant drop in BP and notify MD immediately.</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Med Inotropic</v>
      </c>
      <c r="F21" s="205"/>
      <c r="G21" s="205"/>
      <c r="H21" s="205"/>
      <c r="I21" s="49"/>
      <c r="J21" s="50"/>
      <c r="K21" s="49"/>
      <c r="L21" s="49"/>
      <c r="M21" s="49"/>
      <c r="N21" s="49"/>
      <c r="O21" s="35"/>
    </row>
    <row r="22" spans="1:15" ht="18.75" x14ac:dyDescent="0.3">
      <c r="A22" s="51"/>
      <c r="B22" s="49"/>
      <c r="C22" s="49"/>
      <c r="D22" s="49"/>
      <c r="E22" s="47"/>
      <c r="F22" s="47"/>
      <c r="G22" s="47"/>
      <c r="H22" s="47"/>
      <c r="I22" s="49"/>
      <c r="J22" s="50"/>
      <c r="K22" s="49"/>
      <c r="L22" s="49"/>
      <c r="M22" s="49"/>
      <c r="N22" s="49"/>
      <c r="O22" s="35"/>
    </row>
    <row r="23" spans="1:15" ht="18.75" x14ac:dyDescent="0.3">
      <c r="A23" s="89" t="s">
        <v>409</v>
      </c>
      <c r="B23" s="49"/>
      <c r="C23" s="49"/>
      <c r="D23" s="49"/>
      <c r="E23" s="47"/>
      <c r="F23" s="47"/>
      <c r="G23" s="47"/>
      <c r="H23" s="47"/>
      <c r="I23" s="49"/>
      <c r="J23" s="50"/>
      <c r="K23" s="49"/>
      <c r="L23" s="49"/>
      <c r="M23" s="49"/>
      <c r="N23" s="49"/>
      <c r="O23" s="35"/>
    </row>
    <row r="24" spans="1:15" ht="18.75" x14ac:dyDescent="0.3">
      <c r="A24" s="89" t="s">
        <v>410</v>
      </c>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1:H21"/>
    <mergeCell ref="A1:J1"/>
    <mergeCell ref="A2:J2"/>
    <mergeCell ref="B6:D6"/>
    <mergeCell ref="B7:D7"/>
    <mergeCell ref="E10:I10"/>
    <mergeCell ref="E11:I11"/>
    <mergeCell ref="E12:I12"/>
    <mergeCell ref="F19:H19"/>
  </mergeCells>
  <printOptions horizontalCentered="1" verticalCentered="1"/>
  <pageMargins left="0.7" right="0.7" top="0.75" bottom="0.75" header="0.3" footer="0.3"/>
  <pageSetup scale="74"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AA36"/>
  <sheetViews>
    <sheetView workbookViewId="0">
      <selection activeCell="C9" sqref="C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Meds'!A100</f>
        <v>0</v>
      </c>
      <c r="R2" t="str">
        <f>'Protected - Detail re Meds'!B100</f>
        <v>Octreotide Acetate/Sandostatin</v>
      </c>
      <c r="S2" t="str">
        <f>'Protected - Detail re Meds'!C100</f>
        <v>Somatostatin analog</v>
      </c>
      <c r="T2" t="str">
        <f>'Protected - Detail re Meds'!D100</f>
        <v>Acromegaly, pituitary tumors, Antidiarrheal</v>
      </c>
      <c r="U2" t="str">
        <f>'Protected - Detail re Meds'!E100</f>
        <v>BMP, IGF-1 levels, Pancreatic Enzymes</v>
      </c>
      <c r="V2" t="str">
        <f>'Protected - Detail re Meds'!F100</f>
        <v>IV use for limited time, switch to SC, Hypo and Hyperglycemia, Arrythmias, Bradychardia, monitor fluids and Electrolytes, gallbladder disease</v>
      </c>
      <c r="W2">
        <f>'Protected - Detail re Meds'!G100</f>
        <v>0</v>
      </c>
      <c r="X2">
        <f>'Protected - Detail re Meds'!H100</f>
        <v>0</v>
      </c>
      <c r="Y2">
        <f>'Protected - Detail re Meds'!I100</f>
        <v>0</v>
      </c>
      <c r="Z2">
        <f>'Protected - Detail re Meds'!J100</f>
        <v>0</v>
      </c>
      <c r="AA2">
        <f>'Protected - Detail re Meds'!L100</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Octreotide Acetate/Sandostatin</v>
      </c>
      <c r="C6" s="219"/>
      <c r="D6" s="219"/>
      <c r="E6" s="75"/>
      <c r="F6" s="47" t="s">
        <v>293</v>
      </c>
      <c r="G6" s="74" t="str">
        <f>IF(Q2=0,"n/a",Q2)</f>
        <v>n/a</v>
      </c>
      <c r="H6" s="34"/>
      <c r="I6" s="34"/>
      <c r="J6" s="48"/>
      <c r="K6" s="34"/>
      <c r="L6" s="34"/>
      <c r="M6" s="34"/>
      <c r="N6" s="34"/>
      <c r="O6" s="34"/>
    </row>
    <row r="7" spans="1:27" ht="36.75" customHeight="1" x14ac:dyDescent="0.3">
      <c r="A7" s="46" t="s">
        <v>292</v>
      </c>
      <c r="B7" s="226" t="str">
        <f>S2</f>
        <v>Somatostatin analog</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Acromegaly, pituitary tumors, Antidiarrheal</v>
      </c>
      <c r="F10" s="217"/>
      <c r="G10" s="217"/>
      <c r="H10" s="217"/>
      <c r="I10" s="217"/>
      <c r="J10" s="50"/>
      <c r="K10" s="49"/>
      <c r="L10" s="49"/>
      <c r="M10" s="49"/>
      <c r="N10" s="49"/>
      <c r="O10" s="35"/>
    </row>
    <row r="11" spans="1:27" ht="39.75" customHeight="1" x14ac:dyDescent="0.3">
      <c r="A11" s="51"/>
      <c r="B11" s="49"/>
      <c r="C11" s="49" t="s">
        <v>296</v>
      </c>
      <c r="D11" s="49"/>
      <c r="E11" s="217" t="str">
        <f>U2</f>
        <v>BMP, IGF-1 levels, Pancreatic Enzymes</v>
      </c>
      <c r="F11" s="217"/>
      <c r="G11" s="217"/>
      <c r="H11" s="217"/>
      <c r="I11" s="218"/>
      <c r="J11" s="50"/>
      <c r="K11" s="49"/>
      <c r="L11" s="49"/>
      <c r="M11" s="49"/>
      <c r="N11" s="49"/>
      <c r="O11" s="35"/>
    </row>
    <row r="12" spans="1:27" ht="84.75" customHeight="1" x14ac:dyDescent="0.3">
      <c r="A12" s="51"/>
      <c r="B12" s="49"/>
      <c r="C12" s="49" t="s">
        <v>309</v>
      </c>
      <c r="D12" s="49"/>
      <c r="E12" s="216" t="str">
        <f>V2</f>
        <v>IV use for limited time, switch to SC, Hypo and Hyperglycemia, Arrythmias, Bradychardia, monitor fluids and Electrolytes, gallbladder disease</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AA36"/>
  <sheetViews>
    <sheetView workbookViewId="0">
      <selection activeCell="Q2" sqref="Q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Meds'!A101</f>
        <v>1</v>
      </c>
      <c r="R2" t="str">
        <f>'Protected - Detail re Meds'!B101</f>
        <v>Alpha 1 Proteinase Inhibitor/Prolastin</v>
      </c>
      <c r="S2" t="str">
        <f>'Protected - Detail re Meds'!C101</f>
        <v>Proteinase inhibitor</v>
      </c>
      <c r="T2" t="str">
        <f>'Protected - Detail re Meds'!D101</f>
        <v>AAT Deficiency</v>
      </c>
      <c r="U2" t="str">
        <f>'Protected - Detail re Meds'!E101</f>
        <v>Alpha P1 serum level</v>
      </c>
      <c r="V2" t="str">
        <f>'Protected - Detail re Meds'!F101</f>
        <v>Primary infusion requires filter; Severe Hypersensitivity reaction, Risk of infective agents, VS, Observe throughout infusion, Assess lung sounds and rate of respirations before each infusion</v>
      </c>
      <c r="W2" t="str">
        <f>'Protected - Detail re Meds'!G101</f>
        <v>X</v>
      </c>
      <c r="X2">
        <f>'Protected - Detail re Meds'!H101</f>
        <v>0</v>
      </c>
      <c r="Y2">
        <f>'Protected - Detail re Meds'!I101</f>
        <v>0</v>
      </c>
      <c r="Z2">
        <f>'Protected - Detail re Meds'!J101</f>
        <v>0</v>
      </c>
      <c r="AA2">
        <f>'Protected - Detail re Meds'!L101</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Alpha 1 Proteinase Inhibitor/Prolastin</v>
      </c>
      <c r="C6" s="219"/>
      <c r="D6" s="219"/>
      <c r="E6" s="75"/>
      <c r="F6" s="47" t="s">
        <v>293</v>
      </c>
      <c r="G6" s="74">
        <f>IF(Q2=0,"n/a",Q2)</f>
        <v>1</v>
      </c>
      <c r="H6" s="34"/>
      <c r="I6" s="34"/>
      <c r="J6" s="48"/>
      <c r="K6" s="34"/>
      <c r="L6" s="34"/>
      <c r="M6" s="34"/>
      <c r="N6" s="34"/>
      <c r="O6" s="34"/>
    </row>
    <row r="7" spans="1:27" ht="36.75" customHeight="1" x14ac:dyDescent="0.3">
      <c r="A7" s="46" t="s">
        <v>292</v>
      </c>
      <c r="B7" s="226" t="str">
        <f>S2</f>
        <v>Proteinase inhibitor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AAT Deficiency</v>
      </c>
      <c r="F10" s="217"/>
      <c r="G10" s="217"/>
      <c r="H10" s="217"/>
      <c r="I10" s="217"/>
      <c r="J10" s="50"/>
      <c r="K10" s="49"/>
      <c r="L10" s="49"/>
      <c r="M10" s="49"/>
      <c r="N10" s="49"/>
      <c r="O10" s="35"/>
    </row>
    <row r="11" spans="1:27" ht="39.75" customHeight="1" x14ac:dyDescent="0.3">
      <c r="A11" s="51"/>
      <c r="B11" s="49"/>
      <c r="C11" s="49" t="s">
        <v>296</v>
      </c>
      <c r="D11" s="49"/>
      <c r="E11" s="217" t="str">
        <f>U2</f>
        <v>Alpha P1 serum level</v>
      </c>
      <c r="F11" s="217"/>
      <c r="G11" s="217"/>
      <c r="H11" s="217"/>
      <c r="I11" s="218"/>
      <c r="J11" s="50"/>
      <c r="K11" s="49"/>
      <c r="L11" s="49"/>
      <c r="M11" s="49"/>
      <c r="N11" s="49"/>
      <c r="O11" s="35"/>
    </row>
    <row r="12" spans="1:27" ht="93" customHeight="1" x14ac:dyDescent="0.3">
      <c r="A12" s="51"/>
      <c r="B12" s="49"/>
      <c r="C12" s="49" t="s">
        <v>309</v>
      </c>
      <c r="D12" s="49"/>
      <c r="E12" s="216" t="str">
        <f>V2</f>
        <v>Primary infusion requires filter; Severe Hypersensitivity reaction, Risk of infective agents, VS, Observe throughout infusion, Assess lung sounds and rate of respirations before each infusion</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96"/>
      <c r="L1" s="96"/>
      <c r="M1" s="96"/>
      <c r="N1" s="96"/>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96"/>
      <c r="L2" s="96"/>
      <c r="M2" s="96"/>
      <c r="N2" s="96"/>
      <c r="O2" s="37"/>
      <c r="Q2">
        <f>'Protected - Detail re Meds'!A102</f>
        <v>0</v>
      </c>
      <c r="R2" t="str">
        <f>'Protected - Detail re Meds'!B102</f>
        <v>Esomeprazole Sodium/Nexium IV</v>
      </c>
      <c r="S2" t="str">
        <f>'Protected - Detail re Meds'!C102</f>
        <v>Proton Pump inhibitor</v>
      </c>
      <c r="T2" t="str">
        <f>'Protected - Detail re Meds'!D102</f>
        <v>GERD (Short-term, 10days); Erosive esophagitis</v>
      </c>
      <c r="U2" t="str">
        <f>'Protected - Detail re Meds'!E102</f>
        <v>Magnesium</v>
      </c>
      <c r="V2" t="str">
        <f>'Protected - Detail re Meds'!F102</f>
        <v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v>
      </c>
      <c r="W2">
        <f>'Protected - Detail re Meds'!G102</f>
        <v>0</v>
      </c>
      <c r="X2" t="str">
        <f>'Protected - Detail re Meds'!H102</f>
        <v>X if TPN</v>
      </c>
      <c r="Y2" t="str">
        <f>'Protected - Detail re Meds'!I102</f>
        <v>X</v>
      </c>
      <c r="Z2">
        <f>'Protected - Detail re Meds'!J102</f>
        <v>0</v>
      </c>
      <c r="AA2">
        <f>'Protected - Detail re Meds'!L102</f>
        <v>0</v>
      </c>
    </row>
    <row r="3" spans="1:27" ht="21" x14ac:dyDescent="0.35">
      <c r="A3" s="95"/>
      <c r="B3" s="96"/>
      <c r="C3" s="96"/>
      <c r="D3" s="96"/>
      <c r="E3" s="96"/>
      <c r="F3" s="96"/>
      <c r="G3" s="96"/>
      <c r="H3" s="96"/>
      <c r="I3" s="96"/>
      <c r="J3" s="97"/>
      <c r="K3" s="96"/>
      <c r="L3" s="96"/>
      <c r="M3" s="96"/>
      <c r="N3" s="96"/>
      <c r="O3" s="37"/>
    </row>
    <row r="4" spans="1:27" ht="21" x14ac:dyDescent="0.35">
      <c r="A4" s="95"/>
      <c r="B4" s="96"/>
      <c r="C4" s="96"/>
      <c r="D4" s="96"/>
      <c r="E4" s="96"/>
      <c r="F4" s="96"/>
      <c r="G4" s="96"/>
      <c r="H4" s="96"/>
      <c r="I4" s="96"/>
      <c r="J4" s="97"/>
      <c r="K4" s="96"/>
      <c r="L4" s="96"/>
      <c r="M4" s="96"/>
      <c r="N4" s="96"/>
      <c r="O4" s="37"/>
    </row>
    <row r="5" spans="1:27" ht="18.75" x14ac:dyDescent="0.3">
      <c r="A5" s="44"/>
      <c r="B5" s="94"/>
      <c r="C5" s="94"/>
      <c r="D5" s="94"/>
      <c r="E5" s="94"/>
      <c r="F5" s="94"/>
      <c r="G5" s="94"/>
      <c r="H5" s="94"/>
      <c r="I5" s="94"/>
      <c r="J5" s="45"/>
      <c r="K5" s="94"/>
      <c r="L5" s="94"/>
      <c r="M5" s="94"/>
      <c r="N5" s="94"/>
      <c r="O5" s="32"/>
    </row>
    <row r="6" spans="1:27" ht="37.5" customHeight="1" x14ac:dyDescent="0.3">
      <c r="A6" s="46" t="s">
        <v>294</v>
      </c>
      <c r="B6" s="219" t="str">
        <f>R2</f>
        <v>Esomeprazole Sodium/Nexium IV</v>
      </c>
      <c r="C6" s="219"/>
      <c r="D6" s="219"/>
      <c r="E6" s="94"/>
      <c r="F6" s="47" t="s">
        <v>293</v>
      </c>
      <c r="G6" s="93" t="str">
        <f>IF(Q2=0,"n/a",Q2)</f>
        <v>n/a</v>
      </c>
      <c r="H6" s="34"/>
      <c r="I6" s="34"/>
      <c r="J6" s="48"/>
      <c r="K6" s="34"/>
      <c r="L6" s="34"/>
      <c r="M6" s="34"/>
      <c r="N6" s="34"/>
      <c r="O6" s="34"/>
    </row>
    <row r="7" spans="1:27" ht="36.75" customHeight="1" x14ac:dyDescent="0.3">
      <c r="A7" s="46" t="s">
        <v>292</v>
      </c>
      <c r="B7" s="226" t="str">
        <f>S2</f>
        <v>Proton Pump inhibitor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GERD (Short-term, 10days); Erosive esophagitis</v>
      </c>
      <c r="F10" s="217"/>
      <c r="G10" s="217"/>
      <c r="H10" s="217"/>
      <c r="I10" s="217"/>
      <c r="J10" s="50"/>
      <c r="K10" s="49"/>
      <c r="L10" s="49"/>
      <c r="M10" s="49"/>
      <c r="N10" s="49"/>
      <c r="O10" s="35"/>
    </row>
    <row r="11" spans="1:27" ht="39.75" customHeight="1" x14ac:dyDescent="0.3">
      <c r="A11" s="51"/>
      <c r="B11" s="49"/>
      <c r="C11" s="49" t="s">
        <v>296</v>
      </c>
      <c r="D11" s="49"/>
      <c r="E11" s="217" t="str">
        <f>U2</f>
        <v>Magnesium</v>
      </c>
      <c r="F11" s="217"/>
      <c r="G11" s="217"/>
      <c r="H11" s="217"/>
      <c r="I11" s="218"/>
      <c r="J11" s="50"/>
      <c r="K11" s="49"/>
      <c r="L11" s="49"/>
      <c r="M11" s="49"/>
      <c r="N11" s="49"/>
      <c r="O11" s="35"/>
    </row>
    <row r="12" spans="1:27" ht="141.75" customHeight="1" x14ac:dyDescent="0.3">
      <c r="A12" s="51"/>
      <c r="B12" s="49"/>
      <c r="C12" s="49" t="s">
        <v>309</v>
      </c>
      <c r="D12" s="49"/>
      <c r="E12" s="216" t="str">
        <f>V2</f>
        <v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Y</v>
      </c>
      <c r="F17" s="49" t="s">
        <v>428</v>
      </c>
      <c r="G17" s="49"/>
      <c r="H17" s="49"/>
      <c r="I17" s="49"/>
      <c r="J17" s="50"/>
      <c r="K17" s="49"/>
      <c r="L17" s="49"/>
      <c r="M17" s="49"/>
      <c r="N17" s="49"/>
      <c r="O17" s="35"/>
    </row>
    <row r="18" spans="1:15" ht="18.75" x14ac:dyDescent="0.3">
      <c r="A18" s="51"/>
      <c r="B18" s="49"/>
      <c r="C18" s="49" t="s">
        <v>391</v>
      </c>
      <c r="D18" s="49"/>
      <c r="E18" s="36" t="str">
        <f>IF(Y2=0,"N","Y")</f>
        <v>Y</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94"/>
      <c r="G22" s="94"/>
      <c r="H22" s="94"/>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2:I12"/>
    <mergeCell ref="F19:H19"/>
    <mergeCell ref="E21:H21"/>
    <mergeCell ref="A1:J1"/>
    <mergeCell ref="A2:J2"/>
    <mergeCell ref="B6:D6"/>
    <mergeCell ref="B7:D7"/>
    <mergeCell ref="E10:I10"/>
    <mergeCell ref="E11:I11"/>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AA36"/>
  <sheetViews>
    <sheetView workbookViewId="0">
      <selection activeCell="E11" sqref="E11:I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Meds'!A103</f>
        <v>0</v>
      </c>
      <c r="R2" t="str">
        <f>'Protected - Detail re Meds'!B103</f>
        <v>Pantoprazole Sodium/Protonix</v>
      </c>
      <c r="S2" t="str">
        <f>'Protected - Detail re Meds'!C103</f>
        <v>Proton Pump inhibitor</v>
      </c>
      <c r="T2" t="str">
        <f>'Protected - Detail re Meds'!D103</f>
        <v>Prevent GI irritation</v>
      </c>
      <c r="U2" t="str">
        <f>'Protected - Detail re Meds'!E103</f>
        <v>CMP, Magnesium</v>
      </c>
      <c r="V2" t="str">
        <f>'Protected - Detail re Meds'!F103</f>
        <v>Hypersensitivity reaction, Severe skin reaction, May chelate zinc, Increased risk of C-Diff; Can be given IV Push, 40mg over at least 2 minutes</v>
      </c>
      <c r="W2" t="str">
        <f>'Protected - Detail re Meds'!G103</f>
        <v>X</v>
      </c>
      <c r="X2">
        <f>'Protected - Detail re Meds'!H103</f>
        <v>0</v>
      </c>
      <c r="Y2" t="str">
        <f>'Protected - Detail re Meds'!I103</f>
        <v>X</v>
      </c>
      <c r="Z2">
        <f>'Protected - Detail re Meds'!J103</f>
        <v>0</v>
      </c>
      <c r="AA2">
        <f>'Protected - Detail re Meds'!L103</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Pantoprazole Sodium/Protonix</v>
      </c>
      <c r="C6" s="219"/>
      <c r="D6" s="219"/>
      <c r="E6" s="75"/>
      <c r="F6" s="47" t="s">
        <v>293</v>
      </c>
      <c r="G6" s="74" t="str">
        <f>IF(Q2=0,"n/a",Q2)</f>
        <v>n/a</v>
      </c>
      <c r="H6" s="34"/>
      <c r="I6" s="34"/>
      <c r="J6" s="48"/>
      <c r="K6" s="34"/>
      <c r="L6" s="34"/>
      <c r="M6" s="34"/>
      <c r="N6" s="34"/>
      <c r="O6" s="34"/>
    </row>
    <row r="7" spans="1:27" ht="36.75" customHeight="1" x14ac:dyDescent="0.3">
      <c r="A7" s="46" t="s">
        <v>292</v>
      </c>
      <c r="B7" s="226" t="str">
        <f>S2</f>
        <v>Proton Pump inhibitor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Prevent GI irritation</v>
      </c>
      <c r="F10" s="217"/>
      <c r="G10" s="217"/>
      <c r="H10" s="217"/>
      <c r="I10" s="217"/>
      <c r="J10" s="50"/>
      <c r="K10" s="49"/>
      <c r="L10" s="49"/>
      <c r="M10" s="49"/>
      <c r="N10" s="49"/>
      <c r="O10" s="35"/>
    </row>
    <row r="11" spans="1:27" ht="39.75" customHeight="1" x14ac:dyDescent="0.3">
      <c r="A11" s="51"/>
      <c r="B11" s="49"/>
      <c r="C11" s="49" t="s">
        <v>296</v>
      </c>
      <c r="D11" s="49"/>
      <c r="E11" s="217" t="str">
        <f>U2</f>
        <v>CMP, Magnesium</v>
      </c>
      <c r="F11" s="217"/>
      <c r="G11" s="217"/>
      <c r="H11" s="217"/>
      <c r="I11" s="218"/>
      <c r="J11" s="50"/>
      <c r="K11" s="49"/>
      <c r="L11" s="49"/>
      <c r="M11" s="49"/>
      <c r="N11" s="49"/>
      <c r="O11" s="35"/>
    </row>
    <row r="12" spans="1:27" ht="93" customHeight="1" x14ac:dyDescent="0.3">
      <c r="A12" s="51"/>
      <c r="B12" s="49"/>
      <c r="C12" s="49" t="s">
        <v>309</v>
      </c>
      <c r="D12" s="49"/>
      <c r="E12" s="216" t="str">
        <f>V2</f>
        <v>Hypersensitivity reaction, Severe skin reaction, May chelate zinc, Increased risk of C-Diff; Can be given IV Push, 40mg over at least 2 minutes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Y</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Meds'!A104</f>
        <v>1</v>
      </c>
      <c r="R2" t="str">
        <f>'Protected - Detail re Meds'!B104</f>
        <v>Remodulin</v>
      </c>
      <c r="S2" t="str">
        <f>'Protected - Detail re Meds'!C104</f>
        <v>Prastacyclin Vasodilator</v>
      </c>
      <c r="T2" t="str">
        <f>'Protected - Detail re Meds'!D104</f>
        <v>Pulmonary hypertension</v>
      </c>
      <c r="U2" t="str">
        <f>'Protected - Detail re Meds'!E104</f>
        <v>BUN, Cr, LFTs</v>
      </c>
      <c r="V2" t="str">
        <f>'Protected - Detail re Meds'!F104</f>
        <v>Special Training Required; Advance Directives/ Responsible caregiver required; given as continuous infusion; back up pump required. DO NOT FLUSH LINE.  If line fails start peripheral line and send to ER.  Flushing, N/V, Diarrhea, Hypotension, Line infection; May also be given SC</v>
      </c>
      <c r="W2" t="str">
        <f>'Protected - Detail re Meds'!G104</f>
        <v>X</v>
      </c>
      <c r="X2" t="str">
        <f>'Protected - Detail re Meds'!H104</f>
        <v>X</v>
      </c>
      <c r="Y2">
        <f>'Protected - Detail re Meds'!I104</f>
        <v>0</v>
      </c>
      <c r="Z2">
        <f>'Protected - Detail re Meds'!J104</f>
        <v>0</v>
      </c>
      <c r="AA2">
        <f>'Protected - Detail re Meds'!L104</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Remodulin</v>
      </c>
      <c r="C6" s="219"/>
      <c r="D6" s="219"/>
      <c r="E6" s="75"/>
      <c r="F6" s="47" t="s">
        <v>293</v>
      </c>
      <c r="G6" s="74">
        <f>IF(Q2=0,"n/a",Q2)</f>
        <v>1</v>
      </c>
      <c r="H6" s="34"/>
      <c r="I6" s="34"/>
      <c r="J6" s="48"/>
      <c r="K6" s="34"/>
      <c r="L6" s="34"/>
      <c r="M6" s="34"/>
      <c r="N6" s="34"/>
      <c r="O6" s="34"/>
    </row>
    <row r="7" spans="1:27" ht="36.75" customHeight="1" x14ac:dyDescent="0.3">
      <c r="A7" s="46" t="s">
        <v>292</v>
      </c>
      <c r="B7" s="226" t="str">
        <f>S2</f>
        <v>Prastacyclin Vasodilator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Pulmonary hypertension</v>
      </c>
      <c r="F10" s="217"/>
      <c r="G10" s="217"/>
      <c r="H10" s="217"/>
      <c r="I10" s="217"/>
      <c r="J10" s="50"/>
      <c r="K10" s="49"/>
      <c r="L10" s="49"/>
      <c r="M10" s="49"/>
      <c r="N10" s="49"/>
      <c r="O10" s="35"/>
    </row>
    <row r="11" spans="1:27" ht="39.75" customHeight="1" x14ac:dyDescent="0.3">
      <c r="A11" s="51"/>
      <c r="B11" s="49"/>
      <c r="C11" s="49" t="s">
        <v>296</v>
      </c>
      <c r="D11" s="49"/>
      <c r="E11" s="217" t="str">
        <f>U2</f>
        <v>BUN, Cr, LFTs</v>
      </c>
      <c r="F11" s="217"/>
      <c r="G11" s="217"/>
      <c r="H11" s="217"/>
      <c r="I11" s="218"/>
      <c r="J11" s="50"/>
      <c r="K11" s="49"/>
      <c r="L11" s="49"/>
      <c r="M11" s="49"/>
      <c r="N11" s="49"/>
      <c r="O11" s="35"/>
    </row>
    <row r="12" spans="1:27" ht="147" customHeight="1" x14ac:dyDescent="0.3">
      <c r="A12" s="51"/>
      <c r="B12" s="49"/>
      <c r="C12" s="49" t="s">
        <v>309</v>
      </c>
      <c r="D12" s="49"/>
      <c r="E12" s="216" t="str">
        <f>V2</f>
        <v>Special Training Required; Advance Directives/ Responsible caregiver required; given as continuous infusion; back up pump required. DO NOT FLUSH LINE.  If line fails start peripheral line and send to ER.  Flushing, N/V, Diarrhea, Hypotension, Line infection; May also be given SC</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8"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AA36"/>
  <sheetViews>
    <sheetView workbookViewId="0">
      <selection activeCell="A10" sqref="A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118"/>
      <c r="L1" s="118"/>
      <c r="M1" s="118"/>
      <c r="N1" s="118"/>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118"/>
      <c r="L2" s="118"/>
      <c r="M2" s="118"/>
      <c r="N2" s="118"/>
      <c r="O2" s="37"/>
      <c r="Q2">
        <f>'Protected - Detail re Meds'!A105</f>
        <v>1</v>
      </c>
      <c r="R2" t="str">
        <f>'Protected - Detail re Meds'!B105</f>
        <v>Epoprostenol / Veletri / Flolan</v>
      </c>
      <c r="S2" t="str">
        <f>'Protected - Detail re Meds'!C105</f>
        <v>Prastacyclin Vasodilator</v>
      </c>
      <c r="T2" t="str">
        <f>'Protected - Detail re Meds'!D105</f>
        <v>Pulmonary arterial hypertension; scleroderma 2nd to PAH; Raynaud's disease; anticoagulations with CVVHD</v>
      </c>
      <c r="U2" t="str">
        <f>'Protected - Detail re Meds'!E105</f>
        <v>BUN, Cr, LFTs</v>
      </c>
      <c r="V2" t="str">
        <f>'Protected - Detail re Meds'!F105</f>
        <v>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v>
      </c>
      <c r="W2" t="str">
        <f>'Protected - Detail re Meds'!G105</f>
        <v>X</v>
      </c>
      <c r="X2" t="str">
        <f>'Protected - Detail re Meds'!H105</f>
        <v>X</v>
      </c>
      <c r="Y2">
        <f>'Protected - Detail re Meds'!I105</f>
        <v>0</v>
      </c>
      <c r="Z2">
        <f>'Protected - Detail re Meds'!J105</f>
        <v>0</v>
      </c>
      <c r="AA2" t="str">
        <f>'Protected - Detail re Meds'!L105</f>
        <v>See PDR.net document for complete drug information</v>
      </c>
    </row>
    <row r="3" spans="1:27" ht="21" x14ac:dyDescent="0.35">
      <c r="A3" s="117"/>
      <c r="B3" s="118"/>
      <c r="C3" s="118"/>
      <c r="D3" s="118"/>
      <c r="E3" s="118"/>
      <c r="F3" s="118"/>
      <c r="G3" s="118"/>
      <c r="H3" s="118"/>
      <c r="I3" s="118"/>
      <c r="J3" s="119"/>
      <c r="K3" s="118"/>
      <c r="L3" s="118"/>
      <c r="M3" s="118"/>
      <c r="N3" s="118"/>
      <c r="O3" s="37"/>
    </row>
    <row r="4" spans="1:27" ht="21" x14ac:dyDescent="0.35">
      <c r="A4" s="117"/>
      <c r="B4" s="118"/>
      <c r="C4" s="118"/>
      <c r="D4" s="118"/>
      <c r="E4" s="118"/>
      <c r="F4" s="118"/>
      <c r="G4" s="118"/>
      <c r="H4" s="118"/>
      <c r="I4" s="118"/>
      <c r="J4" s="119"/>
      <c r="K4" s="118"/>
      <c r="L4" s="118"/>
      <c r="M4" s="118"/>
      <c r="N4" s="118"/>
      <c r="O4" s="37"/>
    </row>
    <row r="5" spans="1:27" ht="18.75" x14ac:dyDescent="0.3">
      <c r="A5" s="44"/>
      <c r="B5" s="116"/>
      <c r="C5" s="116"/>
      <c r="D5" s="116"/>
      <c r="E5" s="116"/>
      <c r="F5" s="116"/>
      <c r="G5" s="116"/>
      <c r="H5" s="116"/>
      <c r="I5" s="116"/>
      <c r="J5" s="45"/>
      <c r="K5" s="116"/>
      <c r="L5" s="116"/>
      <c r="M5" s="116"/>
      <c r="N5" s="116"/>
      <c r="O5" s="32"/>
    </row>
    <row r="6" spans="1:27" ht="37.5" customHeight="1" x14ac:dyDescent="0.3">
      <c r="A6" s="46" t="s">
        <v>294</v>
      </c>
      <c r="B6" s="219" t="str">
        <f>R2</f>
        <v>Epoprostenol / Veletri / Flolan</v>
      </c>
      <c r="C6" s="219"/>
      <c r="D6" s="219"/>
      <c r="E6" s="116"/>
      <c r="F6" s="47" t="s">
        <v>293</v>
      </c>
      <c r="G6" s="115">
        <f>IF(Q2=0,"n/a",Q2)</f>
        <v>1</v>
      </c>
      <c r="H6" s="34"/>
      <c r="I6" s="34"/>
      <c r="J6" s="48"/>
      <c r="K6" s="34"/>
      <c r="L6" s="34"/>
      <c r="M6" s="34"/>
      <c r="N6" s="34"/>
      <c r="O6" s="34"/>
    </row>
    <row r="7" spans="1:27" ht="36.75" customHeight="1" x14ac:dyDescent="0.3">
      <c r="A7" s="46" t="s">
        <v>292</v>
      </c>
      <c r="B7" s="226" t="str">
        <f>S2</f>
        <v>Prastacyclin Vasodilator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Pulmonary arterial hypertension; scleroderma 2nd to PAH; Raynaud's disease; anticoagulations with CVVHD</v>
      </c>
      <c r="F10" s="217"/>
      <c r="G10" s="217"/>
      <c r="H10" s="217"/>
      <c r="I10" s="217"/>
      <c r="J10" s="50"/>
      <c r="K10" s="49"/>
      <c r="L10" s="49"/>
      <c r="M10" s="49"/>
      <c r="N10" s="49"/>
      <c r="O10" s="35"/>
    </row>
    <row r="11" spans="1:27" ht="39.75" customHeight="1" x14ac:dyDescent="0.3">
      <c r="A11" s="51"/>
      <c r="B11" s="49"/>
      <c r="C11" s="49" t="s">
        <v>296</v>
      </c>
      <c r="D11" s="49"/>
      <c r="E11" s="217" t="str">
        <f>U2</f>
        <v>BUN, Cr, LFTs</v>
      </c>
      <c r="F11" s="217"/>
      <c r="G11" s="217"/>
      <c r="H11" s="217"/>
      <c r="I11" s="218"/>
      <c r="J11" s="50"/>
      <c r="K11" s="49"/>
      <c r="L11" s="49"/>
      <c r="M11" s="49"/>
      <c r="N11" s="49"/>
      <c r="O11" s="35"/>
    </row>
    <row r="12" spans="1:27" ht="195.6" customHeight="1" x14ac:dyDescent="0.3">
      <c r="A12" s="51"/>
      <c r="B12" s="49"/>
      <c r="C12" s="49" t="s">
        <v>309</v>
      </c>
      <c r="D12" s="49"/>
      <c r="E12" s="244" t="str">
        <f>V2</f>
        <v>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v>
      </c>
      <c r="F12" s="244"/>
      <c r="G12" s="244"/>
      <c r="H12" s="244"/>
      <c r="I12" s="244"/>
      <c r="J12" s="245"/>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5.450000000000003" customHeight="1" x14ac:dyDescent="0.3">
      <c r="A21" s="51"/>
      <c r="B21" s="49"/>
      <c r="C21" s="49" t="s">
        <v>298</v>
      </c>
      <c r="D21" s="49"/>
      <c r="E21" s="207" t="str">
        <f>+IF(AA2=0,"n/a",AA2)</f>
        <v>See PDR.net document for complete drug information</v>
      </c>
      <c r="F21" s="207"/>
      <c r="G21" s="207"/>
      <c r="H21" s="207"/>
      <c r="I21" s="207"/>
      <c r="J21" s="208"/>
      <c r="K21" s="49"/>
      <c r="L21" s="49"/>
      <c r="M21" s="49"/>
      <c r="N21" s="49"/>
      <c r="O21" s="35"/>
    </row>
    <row r="22" spans="1:15" ht="18.75" x14ac:dyDescent="0.3">
      <c r="A22" s="51"/>
      <c r="B22" s="49"/>
      <c r="C22" s="49"/>
      <c r="D22" s="49"/>
      <c r="E22" s="49"/>
      <c r="F22" s="116"/>
      <c r="G22" s="116"/>
      <c r="H22" s="116"/>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F19:H19"/>
    <mergeCell ref="E21:J21"/>
    <mergeCell ref="E12:J12"/>
    <mergeCell ref="A1:J1"/>
    <mergeCell ref="A2:J2"/>
    <mergeCell ref="B6:D6"/>
    <mergeCell ref="B7:D7"/>
    <mergeCell ref="E10:I10"/>
    <mergeCell ref="E11:I11"/>
  </mergeCells>
  <printOptions horizontalCentered="1" verticalCentered="1"/>
  <pageMargins left="0.7" right="0.7" top="0.75" bottom="0.75" header="0.3" footer="0.3"/>
  <pageSetup scale="71"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Meds'!A106</f>
        <v>2</v>
      </c>
      <c r="R2" t="str">
        <f>'Protected - Detail re Meds'!B106</f>
        <v>Methylprednisolone / SoluMedrol</v>
      </c>
      <c r="S2" t="str">
        <f>'Protected - Detail re Meds'!C106</f>
        <v>Glucocorticoid</v>
      </c>
      <c r="T2" t="str">
        <f>'Protected - Detail re Meds'!D106</f>
        <v>Exacerbation of respiratory illnesses, MS exacerbations</v>
      </c>
      <c r="U2" t="str">
        <f>'Protected - Detail re Meds'!E106</f>
        <v>Electrolytes, 2 hr postprandial blood sugar</v>
      </c>
      <c r="V2" t="str">
        <f>'Protected - Detail re Meds'!F106</f>
        <v>Peripheral insertion required for this med; May mask infection. May increase insulin need in Diabetics, Electrolyte and Calcium imbalances, Report tarry stools, edema and weight gain. VS during infusion; Can be given IV Push, up to 40 mg over 2-3 min for pulm rx</v>
      </c>
      <c r="W2" t="str">
        <f>'Protected - Detail re Meds'!G106</f>
        <v>X</v>
      </c>
      <c r="X2">
        <f>'Protected - Detail re Meds'!H106</f>
        <v>0</v>
      </c>
      <c r="Y2" t="str">
        <f>'Protected - Detail re Meds'!I106</f>
        <v>X</v>
      </c>
      <c r="Z2">
        <f>'Protected - Detail re Meds'!J106</f>
        <v>0</v>
      </c>
      <c r="AA2">
        <f>'Protected - Detail re Meds'!L106</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Methylprednisolone / SoluMedrol</v>
      </c>
      <c r="C6" s="219"/>
      <c r="D6" s="219"/>
      <c r="E6" s="75"/>
      <c r="F6" s="47" t="s">
        <v>293</v>
      </c>
      <c r="G6" s="74">
        <f>IF(Q2=0,"n/a",Q2)</f>
        <v>2</v>
      </c>
      <c r="H6" s="34"/>
      <c r="I6" s="34"/>
      <c r="J6" s="48"/>
      <c r="K6" s="34"/>
      <c r="L6" s="34"/>
      <c r="M6" s="34"/>
      <c r="N6" s="34"/>
      <c r="O6" s="34"/>
    </row>
    <row r="7" spans="1:27" ht="36.75" customHeight="1" x14ac:dyDescent="0.3">
      <c r="A7" s="46" t="s">
        <v>292</v>
      </c>
      <c r="B7" s="226" t="str">
        <f>S2</f>
        <v>Glucocorticoid</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Exacerbation of respiratory illnesses, MS exacerbations</v>
      </c>
      <c r="F10" s="217"/>
      <c r="G10" s="217"/>
      <c r="H10" s="217"/>
      <c r="I10" s="217"/>
      <c r="J10" s="50"/>
      <c r="K10" s="49"/>
      <c r="L10" s="49"/>
      <c r="M10" s="49"/>
      <c r="N10" s="49"/>
      <c r="O10" s="35"/>
    </row>
    <row r="11" spans="1:27" ht="39.75" customHeight="1" x14ac:dyDescent="0.3">
      <c r="A11" s="51"/>
      <c r="B11" s="49"/>
      <c r="C11" s="49" t="s">
        <v>296</v>
      </c>
      <c r="D11" s="49"/>
      <c r="E11" s="217" t="str">
        <f>U2</f>
        <v>Electrolytes, 2 hr postprandial blood sugar</v>
      </c>
      <c r="F11" s="217"/>
      <c r="G11" s="217"/>
      <c r="H11" s="217"/>
      <c r="I11" s="218"/>
      <c r="J11" s="50"/>
      <c r="K11" s="49"/>
      <c r="L11" s="49"/>
      <c r="M11" s="49"/>
      <c r="N11" s="49"/>
      <c r="O11" s="35"/>
    </row>
    <row r="12" spans="1:27" ht="147" customHeight="1" x14ac:dyDescent="0.3">
      <c r="A12" s="51"/>
      <c r="B12" s="49"/>
      <c r="C12" s="49" t="s">
        <v>309</v>
      </c>
      <c r="D12" s="49"/>
      <c r="E12" s="216" t="str">
        <f>V2</f>
        <v>Peripheral insertion required for this med; May mask infection. May increase insulin need in Diabetics, Electrolyte and Calcium imbalances, Report tarry stools, edema and weight gain. VS during infusion; Can be given IV Push, up to 40 mg over 2-3 min for pulm rx</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Y</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8"/>
  <sheetViews>
    <sheetView workbookViewId="0">
      <selection activeCell="G19" sqref="G1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Meds'!A7</f>
        <v>0</v>
      </c>
      <c r="R2" t="str">
        <f>'Protected - Detail re Meds'!B7</f>
        <v>Aztreonam/Azactam</v>
      </c>
      <c r="S2" t="str">
        <f>'Protected - Detail re Meds'!C7</f>
        <v>Antibiotics</v>
      </c>
      <c r="T2" t="str">
        <f>'Protected - Detail re Meds'!D7</f>
        <v>Bacterial Infection</v>
      </c>
      <c r="U2" t="str">
        <f>'Protected - Detail re Meds'!E7</f>
        <v>BUN, Cr, LFTs</v>
      </c>
      <c r="V2" t="str">
        <f>'Protected - Detail re Meds'!F7</f>
        <v>Diarrhea; Can be given IV Push over 3-5 minutes</v>
      </c>
      <c r="W2">
        <f>'Protected - Detail re Meds'!G7</f>
        <v>0</v>
      </c>
      <c r="X2">
        <f>'Protected - Detail re Meds'!H7</f>
        <v>0</v>
      </c>
      <c r="Y2" t="str">
        <f>'Protected - Detail re Meds'!I7</f>
        <v>X</v>
      </c>
      <c r="Z2">
        <f>'Protected - Detail re Meds'!J7</f>
        <v>0</v>
      </c>
      <c r="AA2">
        <f>'Protected - Detail re Meds'!L7</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Aztreonam/Azactam</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LFTs</v>
      </c>
      <c r="F13" s="194"/>
      <c r="G13" s="194"/>
      <c r="H13" s="194"/>
      <c r="I13" s="194"/>
      <c r="J13" s="50"/>
      <c r="K13" s="49"/>
      <c r="L13" s="49"/>
      <c r="M13" s="49"/>
      <c r="N13" s="49"/>
      <c r="O13" s="35"/>
    </row>
    <row r="14" spans="1:27" ht="18.75" x14ac:dyDescent="0.3">
      <c r="A14" s="51"/>
      <c r="B14" s="49"/>
      <c r="C14" s="49" t="s">
        <v>309</v>
      </c>
      <c r="D14" s="49"/>
      <c r="E14" s="204" t="str">
        <f>V2</f>
        <v>Diarrhea; Can be given IV Push over 3-5 minutes</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5"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A1:AA36"/>
  <sheetViews>
    <sheetView workbookViewId="0">
      <selection activeCell="B27" sqref="B2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Meds'!A107</f>
        <v>0</v>
      </c>
      <c r="R2" t="str">
        <f>'Protected - Detail re Meds'!B107</f>
        <v>Vivaglobin (SCIG)</v>
      </c>
      <c r="S2" t="str">
        <f>'Protected - Detail re Meds'!C107</f>
        <v>Immunoglobulin</v>
      </c>
      <c r="T2" t="str">
        <f>'Protected - Detail re Meds'!D107</f>
        <v>Treatment of Immune Deficiencies</v>
      </c>
      <c r="U2" t="str">
        <f>'Protected - Detail re Meds'!E107</f>
        <v>Serum IgG trough, BUN, Cr</v>
      </c>
      <c r="V2" t="str">
        <f>'Protected - Detail re Meds'!F107</f>
        <v>Hypersensitivity reaction, Renal failure, Thrombotic event, transmissible Infective agents, DO NOT use on pt with IgA deficiency, Site reactions</v>
      </c>
      <c r="W2">
        <f>'Protected - Detail re Meds'!G107</f>
        <v>0</v>
      </c>
      <c r="X2" t="str">
        <f>'Protected - Detail re Meds'!H107</f>
        <v>SC</v>
      </c>
      <c r="Y2">
        <f>'Protected - Detail re Meds'!I107</f>
        <v>0</v>
      </c>
      <c r="Z2">
        <f>'Protected - Detail re Meds'!J107</f>
        <v>0</v>
      </c>
      <c r="AA2">
        <f>'Protected - Detail re Meds'!L107</f>
        <v>0</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Vivaglobin (SCIG)</v>
      </c>
      <c r="C6" s="219"/>
      <c r="D6" s="219"/>
      <c r="E6" s="75"/>
      <c r="F6" s="47" t="s">
        <v>293</v>
      </c>
      <c r="G6" s="74" t="str">
        <f>IF(Q2=0,"n/a",Q2)</f>
        <v>n/a</v>
      </c>
      <c r="H6" s="34"/>
      <c r="I6" s="34"/>
      <c r="J6" s="48"/>
      <c r="K6" s="34"/>
      <c r="L6" s="34"/>
      <c r="M6" s="34"/>
      <c r="N6" s="34"/>
      <c r="O6" s="34"/>
    </row>
    <row r="7" spans="1:27" ht="36.75" customHeight="1" x14ac:dyDescent="0.3">
      <c r="A7" s="46" t="s">
        <v>292</v>
      </c>
      <c r="B7" s="226" t="str">
        <f>S2</f>
        <v>Immunoglobulin</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Treatment of Immune Deficiencies</v>
      </c>
      <c r="F10" s="217"/>
      <c r="G10" s="217"/>
      <c r="H10" s="217"/>
      <c r="I10" s="217"/>
      <c r="J10" s="50"/>
      <c r="K10" s="49"/>
      <c r="L10" s="49"/>
      <c r="M10" s="49"/>
      <c r="N10" s="49"/>
      <c r="O10" s="35"/>
    </row>
    <row r="11" spans="1:27" ht="39.75" customHeight="1" x14ac:dyDescent="0.3">
      <c r="A11" s="51"/>
      <c r="B11" s="49"/>
      <c r="C11" s="49" t="s">
        <v>296</v>
      </c>
      <c r="D11" s="49"/>
      <c r="E11" s="217" t="str">
        <f>U2</f>
        <v>Serum IgG trough, BUN, Cr</v>
      </c>
      <c r="F11" s="217"/>
      <c r="G11" s="217"/>
      <c r="H11" s="217"/>
      <c r="I11" s="218"/>
      <c r="J11" s="50"/>
      <c r="K11" s="49"/>
      <c r="L11" s="49"/>
      <c r="M11" s="49"/>
      <c r="N11" s="49"/>
      <c r="O11" s="35"/>
    </row>
    <row r="12" spans="1:27" ht="96.75" customHeight="1" x14ac:dyDescent="0.3">
      <c r="A12" s="51"/>
      <c r="B12" s="49"/>
      <c r="C12" s="49" t="s">
        <v>309</v>
      </c>
      <c r="D12" s="49"/>
      <c r="E12" s="216" t="str">
        <f>V2</f>
        <v>Hypersensitivity reaction, Renal failure, Thrombotic event, transmissible Infective agents, DO NOT use on pt with IgA deficiency, Site reactions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1"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Meds'!A108</f>
        <v>0</v>
      </c>
      <c r="R2" t="str">
        <f>'Protected - Detail re Meds'!B108</f>
        <v>Ondansetron Hydrochloride/Zofran</v>
      </c>
      <c r="S2" t="str">
        <f>'Protected - Detail re Meds'!C108</f>
        <v>Anti-emetic</v>
      </c>
      <c r="T2" t="str">
        <f>'Protected - Detail re Meds'!D108</f>
        <v>Prevent/treat nausea and vomiting</v>
      </c>
      <c r="U2" t="str">
        <f>'Protected - Detail re Meds'!E108</f>
        <v>BUN, Cr, LFTs</v>
      </c>
      <c r="V2" t="str">
        <f>'Protected - Detail re Meds'!F108</f>
        <v>Orthostatic Hypotension, Electrlyte imbalances, CHF, Bradychardia, Diahrrea, fever, headache. Report blurred vision; Can be given IV Push, 4 mg or less over 2-5 minutes</v>
      </c>
      <c r="W2">
        <f>'Protected - Detail re Meds'!G108</f>
        <v>0</v>
      </c>
      <c r="X2">
        <f>'Protected - Detail re Meds'!H108</f>
        <v>0</v>
      </c>
      <c r="Y2" t="str">
        <f>'Protected - Detail re Meds'!I108</f>
        <v>X</v>
      </c>
      <c r="Z2">
        <f>'Protected - Detail re Meds'!J108</f>
        <v>0</v>
      </c>
      <c r="AA2">
        <f>'Protected - Detail re Meds'!L108</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Ondansetron Hydrochloride/Zofran</v>
      </c>
      <c r="C6" s="219"/>
      <c r="D6" s="219"/>
      <c r="E6" s="75"/>
      <c r="F6" s="47" t="s">
        <v>293</v>
      </c>
      <c r="G6" s="74" t="str">
        <f>IF(Q2=0,"n/a",Q2)</f>
        <v>n/a</v>
      </c>
      <c r="H6" s="34"/>
      <c r="I6" s="34"/>
      <c r="J6" s="48"/>
      <c r="K6" s="34"/>
      <c r="L6" s="34"/>
      <c r="M6" s="34"/>
      <c r="N6" s="34"/>
      <c r="O6" s="34"/>
    </row>
    <row r="7" spans="1:27" ht="36.75" customHeight="1" x14ac:dyDescent="0.3">
      <c r="A7" s="46" t="s">
        <v>292</v>
      </c>
      <c r="B7" s="226" t="str">
        <f>S2</f>
        <v>Anti-emetic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Prevent/treat nausea and vomiting</v>
      </c>
      <c r="F10" s="217"/>
      <c r="G10" s="217"/>
      <c r="H10" s="217"/>
      <c r="I10" s="217"/>
      <c r="J10" s="50"/>
      <c r="K10" s="49"/>
      <c r="L10" s="49"/>
      <c r="M10" s="49"/>
      <c r="N10" s="49"/>
      <c r="O10" s="35"/>
    </row>
    <row r="11" spans="1:27" ht="39.75" customHeight="1" x14ac:dyDescent="0.3">
      <c r="A11" s="51"/>
      <c r="B11" s="49"/>
      <c r="C11" s="49" t="s">
        <v>296</v>
      </c>
      <c r="D11" s="49"/>
      <c r="E11" s="217" t="str">
        <f>U2</f>
        <v>BUN, Cr, LFTs</v>
      </c>
      <c r="F11" s="217"/>
      <c r="G11" s="217"/>
      <c r="H11" s="217"/>
      <c r="I11" s="218"/>
      <c r="J11" s="50"/>
      <c r="K11" s="49"/>
      <c r="L11" s="49"/>
      <c r="M11" s="49"/>
      <c r="N11" s="49"/>
      <c r="O11" s="35"/>
    </row>
    <row r="12" spans="1:27" ht="96.75" customHeight="1" x14ac:dyDescent="0.3">
      <c r="A12" s="51"/>
      <c r="B12" s="49"/>
      <c r="C12" s="49" t="s">
        <v>309</v>
      </c>
      <c r="D12" s="49"/>
      <c r="E12" s="216" t="str">
        <f>V2</f>
        <v>Orthostatic Hypotension, Electrlyte imbalances, CHF, Bradychardia, Diahrrea, fever, headache. Report blurred vision; Can be given IV Push, 4 mg or less over 2-5 minutes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Y</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Meds'!A109</f>
        <v>0</v>
      </c>
      <c r="R2" t="str">
        <f>'Protected - Detail re Meds'!B109</f>
        <v>Levetiracetam/Keppra</v>
      </c>
      <c r="S2" t="str">
        <f>'Protected - Detail re Meds'!C109</f>
        <v>Anti-epilectic</v>
      </c>
      <c r="T2" t="str">
        <f>'Protected - Detail re Meds'!D109</f>
        <v>Treatment of Seizure Disorders</v>
      </c>
      <c r="U2" t="str">
        <f>'Protected - Detail re Meds'!E109</f>
        <v>Creat Clearance, CBC w/ diff</v>
      </c>
      <c r="V2" t="str">
        <f>'Protected - Detail re Meds'!F109</f>
        <v>Monitor for behavioral abnormalities, psychotic symptoms, somnolence, fatigue, serious dermatological reactions, coordination difficulties, hematologic abnormalities, increased BP; infusion is 100ml fluid over 15 minutes, adjust for renal impairment</v>
      </c>
      <c r="W2" t="str">
        <f>'Protected - Detail re Meds'!G109</f>
        <v>X</v>
      </c>
      <c r="X2" t="str">
        <f>'Protected - Detail re Meds'!H109</f>
        <v>X</v>
      </c>
      <c r="Y2">
        <f>'Protected - Detail re Meds'!I109</f>
        <v>0</v>
      </c>
      <c r="Z2">
        <f>'Protected - Detail re Meds'!J109</f>
        <v>0</v>
      </c>
      <c r="AA2">
        <f>'Protected - Detail re Meds'!L109</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Levetiracetam/Keppra</v>
      </c>
      <c r="C6" s="219"/>
      <c r="D6" s="219"/>
      <c r="E6" s="75"/>
      <c r="F6" s="47" t="s">
        <v>293</v>
      </c>
      <c r="G6" s="74" t="str">
        <f>IF(Q2=0,"n/a",Q2)</f>
        <v>n/a</v>
      </c>
      <c r="H6" s="34"/>
      <c r="I6" s="34"/>
      <c r="J6" s="48"/>
      <c r="K6" s="34"/>
      <c r="L6" s="34"/>
      <c r="M6" s="34"/>
      <c r="N6" s="34"/>
      <c r="O6" s="34"/>
    </row>
    <row r="7" spans="1:27" ht="36.75" customHeight="1" x14ac:dyDescent="0.3">
      <c r="A7" s="46" t="s">
        <v>292</v>
      </c>
      <c r="B7" s="226" t="str">
        <f>S2</f>
        <v>Anti-epilectic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Treatment of Seizure Disorders</v>
      </c>
      <c r="F10" s="217"/>
      <c r="G10" s="217"/>
      <c r="H10" s="217"/>
      <c r="I10" s="217"/>
      <c r="J10" s="50"/>
      <c r="K10" s="49"/>
      <c r="L10" s="49"/>
      <c r="M10" s="49"/>
      <c r="N10" s="49"/>
      <c r="O10" s="35"/>
    </row>
    <row r="11" spans="1:27" ht="39.75" customHeight="1" x14ac:dyDescent="0.3">
      <c r="A11" s="51"/>
      <c r="B11" s="49"/>
      <c r="C11" s="49" t="s">
        <v>296</v>
      </c>
      <c r="D11" s="49"/>
      <c r="E11" s="217" t="str">
        <f>U2</f>
        <v>Creat Clearance, CBC w/ diff</v>
      </c>
      <c r="F11" s="217"/>
      <c r="G11" s="217"/>
      <c r="H11" s="217"/>
      <c r="I11" s="218"/>
      <c r="J11" s="50"/>
      <c r="K11" s="49"/>
      <c r="L11" s="49"/>
      <c r="M11" s="49"/>
      <c r="N11" s="49"/>
      <c r="O11" s="35"/>
    </row>
    <row r="12" spans="1:27" ht="133.5" customHeight="1" x14ac:dyDescent="0.3">
      <c r="A12" s="51"/>
      <c r="B12" s="49"/>
      <c r="C12" s="49" t="s">
        <v>309</v>
      </c>
      <c r="D12" s="49"/>
      <c r="E12" s="216" t="str">
        <f>V2</f>
        <v>Monitor for behavioral abnormalities, psychotic symptoms, somnolence, fatigue, serious dermatological reactions, coordination difficulties, hematologic abnormalities, increased BP; infusion is 100ml fluid over 15 minutes, adjust for renal impairment</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21:H21"/>
    <mergeCell ref="A1:J1"/>
    <mergeCell ref="A2:J2"/>
    <mergeCell ref="B6:D6"/>
    <mergeCell ref="F19:H19"/>
    <mergeCell ref="B7:D7"/>
    <mergeCell ref="E10:I10"/>
    <mergeCell ref="E11:I11"/>
    <mergeCell ref="E12:I12"/>
  </mergeCell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Meds'!A110</f>
        <v>0</v>
      </c>
      <c r="R2" t="str">
        <f>'Protected - Detail re Meds'!B110</f>
        <v>Zoledronic acid / Zometa</v>
      </c>
      <c r="S2" t="str">
        <f>'Protected - Detail re Meds'!C110</f>
        <v>Bisphosphonate</v>
      </c>
      <c r="T2" t="str">
        <f>'Protected - Detail re Meds'!D110</f>
        <v>Hypercalcemia of malignancy</v>
      </c>
      <c r="U2" t="str">
        <f>'Protected - Detail re Meds'!E110</f>
        <v>Serum Calcium, CMP, Mg, PO4, CBC ċ diff.</v>
      </c>
      <c r="V2" t="str">
        <f>'Protected - Detail re Meds'!F110</f>
        <v>IV Hydration, Nephrotoxic, Monitor Urinary output, Flu-like symptoms</v>
      </c>
      <c r="W2" t="str">
        <f>'Protected - Detail re Meds'!G110</f>
        <v>X</v>
      </c>
      <c r="X2">
        <f>'Protected - Detail re Meds'!H110</f>
        <v>0</v>
      </c>
      <c r="Y2">
        <f>'Protected - Detail re Meds'!I110</f>
        <v>0</v>
      </c>
      <c r="Z2">
        <f>'Protected - Detail re Meds'!J110</f>
        <v>0</v>
      </c>
      <c r="AA2">
        <f>'Protected - Detail re Meds'!L110</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Zoledronic acid / Zometa</v>
      </c>
      <c r="C6" s="219"/>
      <c r="D6" s="219"/>
      <c r="E6" s="75"/>
      <c r="F6" s="47" t="s">
        <v>293</v>
      </c>
      <c r="G6" s="74" t="str">
        <f>IF(Q2=0,"n/a",Q2)</f>
        <v>n/a</v>
      </c>
      <c r="H6" s="34"/>
      <c r="I6" s="34"/>
      <c r="J6" s="48"/>
      <c r="K6" s="34"/>
      <c r="L6" s="34"/>
      <c r="M6" s="34"/>
      <c r="N6" s="34"/>
      <c r="O6" s="34"/>
    </row>
    <row r="7" spans="1:27" ht="36.75" customHeight="1" x14ac:dyDescent="0.3">
      <c r="A7" s="46" t="s">
        <v>292</v>
      </c>
      <c r="B7" s="226" t="str">
        <f>S2</f>
        <v>Bisphosphonate</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Hypercalcemia of malignancy</v>
      </c>
      <c r="F10" s="217"/>
      <c r="G10" s="217"/>
      <c r="H10" s="217"/>
      <c r="I10" s="217"/>
      <c r="J10" s="50"/>
      <c r="K10" s="49"/>
      <c r="L10" s="49"/>
      <c r="M10" s="49"/>
      <c r="N10" s="49"/>
      <c r="O10" s="35"/>
    </row>
    <row r="11" spans="1:27" ht="39.75" customHeight="1" x14ac:dyDescent="0.3">
      <c r="A11" s="51"/>
      <c r="B11" s="49"/>
      <c r="C11" s="49" t="s">
        <v>296</v>
      </c>
      <c r="D11" s="49"/>
      <c r="E11" s="217" t="str">
        <f>U2</f>
        <v>Serum Calcium, CMP, Mg, PO4, CBC ċ diff.</v>
      </c>
      <c r="F11" s="217"/>
      <c r="G11" s="217"/>
      <c r="H11" s="217"/>
      <c r="I11" s="218"/>
      <c r="J11" s="50"/>
      <c r="K11" s="49"/>
      <c r="L11" s="49"/>
      <c r="M11" s="49"/>
      <c r="N11" s="49"/>
      <c r="O11" s="35"/>
    </row>
    <row r="12" spans="1:27" ht="81" customHeight="1" x14ac:dyDescent="0.3">
      <c r="A12" s="51"/>
      <c r="B12" s="49"/>
      <c r="C12" s="49" t="s">
        <v>309</v>
      </c>
      <c r="D12" s="49"/>
      <c r="E12" s="216" t="str">
        <f>V2</f>
        <v>IV Hydration, Nephrotoxic, Monitor Urinary output, Flu-like symptoms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n/a</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Meds'!A111</f>
        <v>1</v>
      </c>
      <c r="R2" t="str">
        <f>'Protected - Detail re Meds'!B111</f>
        <v>Bupivicaine</v>
      </c>
      <c r="S2" t="str">
        <f>'Protected - Detail re Meds'!C111</f>
        <v>Pain - Anesthesic</v>
      </c>
      <c r="T2" t="str">
        <f>'Protected - Detail re Meds'!D111</f>
        <v>Pain management</v>
      </c>
      <c r="U2">
        <f>'Protected - Detail re Meds'!E111</f>
        <v>0</v>
      </c>
      <c r="V2" t="str">
        <f>'Protected - Detail re Meds'!F111</f>
        <v>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v>
      </c>
      <c r="W2" t="str">
        <f>'Protected - Detail re Meds'!G111</f>
        <v>X</v>
      </c>
      <c r="X2" t="str">
        <f>'Protected - Detail re Meds'!H111</f>
        <v>Epidural</v>
      </c>
      <c r="Y2">
        <f>'Protected - Detail re Meds'!I111</f>
        <v>0</v>
      </c>
      <c r="Z2">
        <f>'Protected - Detail re Meds'!J111</f>
        <v>0</v>
      </c>
      <c r="AA2" t="str">
        <f>'Protected - Detail re Meds'!L111</f>
        <v>Epidural Intrathecal Line</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Bupivicaine</v>
      </c>
      <c r="C6" s="219"/>
      <c r="D6" s="219"/>
      <c r="E6" s="75"/>
      <c r="F6" s="47" t="s">
        <v>293</v>
      </c>
      <c r="G6" s="74">
        <f>IF(Q2=0,"n/a",Q2)</f>
        <v>1</v>
      </c>
      <c r="H6" s="34"/>
      <c r="I6" s="34"/>
      <c r="J6" s="48"/>
      <c r="K6" s="34"/>
      <c r="L6" s="34"/>
      <c r="M6" s="34"/>
      <c r="N6" s="34"/>
      <c r="O6" s="34"/>
    </row>
    <row r="7" spans="1:27" ht="36.75" customHeight="1" x14ac:dyDescent="0.3">
      <c r="A7" s="46" t="s">
        <v>292</v>
      </c>
      <c r="B7" s="226" t="str">
        <f>S2</f>
        <v>Pain - Anesthesic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f>U2</f>
        <v>0</v>
      </c>
      <c r="F11" s="217"/>
      <c r="G11" s="217"/>
      <c r="H11" s="217"/>
      <c r="I11" s="218"/>
      <c r="J11" s="50"/>
      <c r="K11" s="49"/>
      <c r="L11" s="49"/>
      <c r="M11" s="49"/>
      <c r="N11" s="49"/>
      <c r="O11" s="35"/>
    </row>
    <row r="12" spans="1:27" ht="153" customHeight="1" x14ac:dyDescent="0.3">
      <c r="A12" s="51"/>
      <c r="B12" s="49"/>
      <c r="C12" s="49" t="s">
        <v>309</v>
      </c>
      <c r="D12" s="49"/>
      <c r="E12" s="216" t="str">
        <f>V2</f>
        <v>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Epidural Intrathecal Line</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ageSetUpPr fitToPage="1"/>
  </sheetPr>
  <dimension ref="A1:AA36"/>
  <sheetViews>
    <sheetView workbookViewId="0">
      <selection activeCell="B29" sqref="B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Meds'!A112</f>
        <v>1</v>
      </c>
      <c r="R2" t="str">
        <f>'Protected - Detail re Meds'!B112</f>
        <v>Duramorph</v>
      </c>
      <c r="S2" t="str">
        <f>'Protected - Detail re Meds'!C112</f>
        <v>Pain - Narcotic analgesic</v>
      </c>
      <c r="T2" t="str">
        <f>'Protected - Detail re Meds'!D112</f>
        <v>Pain management</v>
      </c>
      <c r="U2">
        <f>'Protected - Detail re Meds'!E112</f>
        <v>0</v>
      </c>
      <c r="V2" t="str">
        <f>'Protected - Detail re Meds'!F112</f>
        <v>Give via EPIDURAL ONLY, VS, Blurred vision, Dizziness, Drowsiness, Back pain, Diminished GI motility- Bowel program. Must be preservative free, No alcohol use on line or caps, use pump-label epidural only on tubing, 0.2 micron filter, NO FLUSHING.</v>
      </c>
      <c r="W2" t="str">
        <f>'Protected - Detail re Meds'!G112</f>
        <v>X</v>
      </c>
      <c r="X2" t="str">
        <f>'Protected - Detail re Meds'!H112</f>
        <v>Epidural</v>
      </c>
      <c r="Y2">
        <f>'Protected - Detail re Meds'!I112</f>
        <v>0</v>
      </c>
      <c r="Z2">
        <f>'Protected - Detail re Meds'!J112</f>
        <v>0</v>
      </c>
      <c r="AA2" t="str">
        <f>'Protected - Detail re Meds'!L112</f>
        <v>Epidural Intrathecal Line</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Duramorph</v>
      </c>
      <c r="C6" s="219"/>
      <c r="D6" s="219"/>
      <c r="E6" s="75"/>
      <c r="F6" s="47" t="s">
        <v>293</v>
      </c>
      <c r="G6" s="74">
        <f>IF(Q2=0,"n/a",Q2)</f>
        <v>1</v>
      </c>
      <c r="H6" s="34"/>
      <c r="I6" s="34"/>
      <c r="J6" s="48"/>
      <c r="K6" s="34"/>
      <c r="L6" s="34"/>
      <c r="M6" s="34"/>
      <c r="N6" s="34"/>
      <c r="O6" s="34"/>
    </row>
    <row r="7" spans="1:27" ht="36.75" customHeight="1" x14ac:dyDescent="0.3">
      <c r="A7" s="46" t="s">
        <v>292</v>
      </c>
      <c r="B7" s="226" t="str">
        <f>S2</f>
        <v>Pain - Narcotic analgesic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f>U2</f>
        <v>0</v>
      </c>
      <c r="F11" s="217"/>
      <c r="G11" s="217"/>
      <c r="H11" s="217"/>
      <c r="I11" s="218"/>
      <c r="J11" s="50"/>
      <c r="K11" s="49"/>
      <c r="L11" s="49"/>
      <c r="M11" s="49"/>
      <c r="N11" s="49"/>
      <c r="O11" s="35"/>
    </row>
    <row r="12" spans="1:27" ht="153" customHeight="1" x14ac:dyDescent="0.3">
      <c r="A12" s="51"/>
      <c r="B12" s="49"/>
      <c r="C12" s="49" t="s">
        <v>309</v>
      </c>
      <c r="D12" s="49"/>
      <c r="E12" s="216" t="str">
        <f>V2</f>
        <v>Give via EPIDURAL ONLY, VS, Blurred vision, Dizziness, Drowsiness, Back pain, Diminished GI motility- Bowel program. Must be preservative free, No alcohol use on line or caps, use pump-label epidural only on tubing, 0.2 micron filter, NO FLUSHING.</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Epidural Intrathecal Line</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6"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AA36"/>
  <sheetViews>
    <sheetView workbookViewId="0">
      <selection activeCell="B30" sqref="B3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Meds'!A113</f>
        <v>1</v>
      </c>
      <c r="R2" t="str">
        <f>'Protected - Detail re Meds'!B113</f>
        <v>Fentanyl Citrate/Fentanyl, Sublimaze</v>
      </c>
      <c r="S2" t="str">
        <f>'Protected - Detail re Meds'!C113</f>
        <v>Pain - Narcotic analgesic</v>
      </c>
      <c r="T2" t="str">
        <f>'Protected - Detail re Meds'!D113</f>
        <v>Pain management</v>
      </c>
      <c r="U2">
        <f>'Protected - Detail re Meds'!E113</f>
        <v>0</v>
      </c>
      <c r="V2" t="str">
        <f>'Protected - Detail re Meds'!F113</f>
        <v>Give via EPIDURAL ONLY, VS, Blurred vision, Drowsiness, Back pain, Bradycardia, Diminished GI motility-Bowel program. Must be preservative free, No alcohol use on line or caps, use pump-label epidural only on tubing, 0.2 micron filter, NO FLUSHING.</v>
      </c>
      <c r="W2" t="str">
        <f>'Protected - Detail re Meds'!G113</f>
        <v>X</v>
      </c>
      <c r="X2" t="str">
        <f>'Protected - Detail re Meds'!H113</f>
        <v>Epidural</v>
      </c>
      <c r="Y2">
        <f>'Protected - Detail re Meds'!I113</f>
        <v>0</v>
      </c>
      <c r="Z2">
        <f>'Protected - Detail re Meds'!J113</f>
        <v>0</v>
      </c>
      <c r="AA2" t="str">
        <f>'Protected - Detail re Meds'!L113</f>
        <v>Epidural Intrathecal Line</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Fentanyl Citrate/Fentanyl, Sublimaze</v>
      </c>
      <c r="C6" s="219"/>
      <c r="D6" s="219"/>
      <c r="E6" s="75"/>
      <c r="F6" s="47" t="s">
        <v>293</v>
      </c>
      <c r="G6" s="74">
        <f>IF(Q2=0,"n/a",Q2)</f>
        <v>1</v>
      </c>
      <c r="H6" s="34"/>
      <c r="I6" s="34"/>
      <c r="J6" s="48"/>
      <c r="K6" s="34"/>
      <c r="L6" s="34"/>
      <c r="M6" s="34"/>
      <c r="N6" s="34"/>
      <c r="O6" s="34"/>
    </row>
    <row r="7" spans="1:27" ht="36.75" customHeight="1" x14ac:dyDescent="0.3">
      <c r="A7" s="46" t="s">
        <v>292</v>
      </c>
      <c r="B7" s="226" t="str">
        <f>S2</f>
        <v>Pain - Narcotic analgesic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f>U2</f>
        <v>0</v>
      </c>
      <c r="F11" s="217"/>
      <c r="G11" s="217"/>
      <c r="H11" s="217"/>
      <c r="I11" s="218"/>
      <c r="J11" s="50"/>
      <c r="K11" s="49"/>
      <c r="L11" s="49"/>
      <c r="M11" s="49"/>
      <c r="N11" s="49"/>
      <c r="O11" s="35"/>
    </row>
    <row r="12" spans="1:27" ht="153" customHeight="1" x14ac:dyDescent="0.3">
      <c r="A12" s="51"/>
      <c r="B12" s="49"/>
      <c r="C12" s="49" t="s">
        <v>309</v>
      </c>
      <c r="D12" s="49"/>
      <c r="E12" s="216" t="str">
        <f>V2</f>
        <v>Give via EPIDURAL ONLY, VS, Blurred vision, Drowsiness, Back pain, Bradycardia, Diminished GI motility-Bowel program. Must be preservative free, No alcohol use on line or caps, use pump-label epidural only on tubing, 0.2 micron filter, NO FLUSHING.</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18.75" x14ac:dyDescent="0.3">
      <c r="A21" s="51"/>
      <c r="B21" s="49"/>
      <c r="C21" s="49" t="s">
        <v>298</v>
      </c>
      <c r="D21" s="49"/>
      <c r="E21" s="205" t="str">
        <f>+IF(AA2=0,"n/a",AA2)</f>
        <v>Epidural Intrathecal Line</v>
      </c>
      <c r="F21" s="205"/>
      <c r="G21" s="205"/>
      <c r="H21" s="205"/>
      <c r="I21" s="49"/>
      <c r="J21" s="50"/>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6"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pageSetUpPr fitToPage="1"/>
  </sheetPr>
  <dimension ref="A1:AA36"/>
  <sheetViews>
    <sheetView workbookViewId="0">
      <selection activeCell="C29" sqref="C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Meds'!A114</f>
        <v>2</v>
      </c>
      <c r="R2" t="str">
        <f>'Protected - Detail re Meds'!B114</f>
        <v>Hydromorphone/ Dilaudid, Dilaudid HP</v>
      </c>
      <c r="S2" t="str">
        <f>'Protected - Detail re Meds'!C114</f>
        <v>Pain - Narcotic analgesic</v>
      </c>
      <c r="T2" t="str">
        <f>'Protected - Detail re Meds'!D114</f>
        <v>Pain management</v>
      </c>
      <c r="U2">
        <f>'Protected - Detail re Meds'!E114</f>
        <v>0</v>
      </c>
      <c r="V2" t="str">
        <f>'Protected - Detail re Meds'!F114</f>
        <v>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v>
      </c>
      <c r="W2" t="str">
        <f>'Protected - Detail re Meds'!G114</f>
        <v>X</v>
      </c>
      <c r="X2" t="str">
        <f>'Protected - Detail re Meds'!H114</f>
        <v>X- if IV</v>
      </c>
      <c r="Y2">
        <f>'Protected - Detail re Meds'!I114</f>
        <v>0</v>
      </c>
      <c r="Z2">
        <f>'Protected - Detail re Meds'!J114</f>
        <v>0</v>
      </c>
      <c r="AA2" t="str">
        <f>'Protected - Detail re Meds'!L114</f>
        <v>Epidural Intrathecal Line and Infusion Therapy:Patient-controlled Analgesia</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Hydromorphone/ Dilaudid, Dilaudid HP</v>
      </c>
      <c r="C6" s="219"/>
      <c r="D6" s="219"/>
      <c r="E6" s="75"/>
      <c r="F6" s="47" t="s">
        <v>293</v>
      </c>
      <c r="G6" s="74">
        <f>IF(Q2=0,"n/a",Q2)</f>
        <v>2</v>
      </c>
      <c r="H6" s="34"/>
      <c r="I6" s="34"/>
      <c r="J6" s="48"/>
      <c r="K6" s="34"/>
      <c r="L6" s="34"/>
      <c r="M6" s="34"/>
      <c r="N6" s="34"/>
      <c r="O6" s="34"/>
    </row>
    <row r="7" spans="1:27" ht="36.75" customHeight="1" x14ac:dyDescent="0.3">
      <c r="A7" s="46" t="s">
        <v>292</v>
      </c>
      <c r="B7" s="226" t="str">
        <f>S2</f>
        <v>Pain - Narcotic analgesic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f>U2</f>
        <v>0</v>
      </c>
      <c r="F11" s="217"/>
      <c r="G11" s="217"/>
      <c r="H11" s="217"/>
      <c r="I11" s="218"/>
      <c r="J11" s="50"/>
      <c r="K11" s="49"/>
      <c r="L11" s="49"/>
      <c r="M11" s="49"/>
      <c r="N11" s="49"/>
      <c r="O11" s="35"/>
    </row>
    <row r="12" spans="1:27" ht="177.75" customHeight="1" x14ac:dyDescent="0.3">
      <c r="A12" s="51"/>
      <c r="B12" s="49"/>
      <c r="C12" s="49" t="s">
        <v>309</v>
      </c>
      <c r="D12" s="49"/>
      <c r="E12" s="216" t="str">
        <f>V2</f>
        <v>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t="s">
        <v>429</v>
      </c>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Epidural Intrathecal Line and Infusion Therapy:Patient-controlled Analgesia</v>
      </c>
      <c r="F21" s="207"/>
      <c r="G21" s="207"/>
      <c r="H21" s="207"/>
      <c r="I21" s="207"/>
      <c r="J21" s="208"/>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72"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ageSetUpPr fitToPage="1"/>
  </sheetPr>
  <dimension ref="A1:AA36"/>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Meds'!A115</f>
        <v>1</v>
      </c>
      <c r="R2" t="str">
        <f>'Protected - Detail re Meds'!B115</f>
        <v>Dolophine/Methadone</v>
      </c>
      <c r="S2" t="str">
        <f>'Protected - Detail re Meds'!C115</f>
        <v>Pain - Narcotic analgesic</v>
      </c>
      <c r="T2" t="str">
        <f>'Protected - Detail re Meds'!D115</f>
        <v>Pain management</v>
      </c>
      <c r="U2" t="str">
        <f>'Protected - Detail re Meds'!E115</f>
        <v>BUN, Cr, LFTs</v>
      </c>
      <c r="V2" t="str">
        <f>'Protected - Detail re Meds'!F115</f>
        <v>Dizziness, Light-headedness, Palpatations or Syncope, QT Prolongation, Respiratory depression, diminished GI motility-Bowel program, Titrate slowly. Bradycardia with higher doses.</v>
      </c>
      <c r="W2" t="str">
        <f>'Protected - Detail re Meds'!G115</f>
        <v>X</v>
      </c>
      <c r="X2" t="str">
        <f>'Protected - Detail re Meds'!H115</f>
        <v>X- if IV</v>
      </c>
      <c r="Y2">
        <f>'Protected - Detail re Meds'!I115</f>
        <v>0</v>
      </c>
      <c r="Z2">
        <f>'Protected - Detail re Meds'!J115</f>
        <v>0</v>
      </c>
      <c r="AA2" t="str">
        <f>'Protected - Detail re Meds'!L115</f>
        <v>Infusion Therapy:Patient-controlled Analgesia</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Dolophine/Methadone</v>
      </c>
      <c r="C6" s="219"/>
      <c r="D6" s="219"/>
      <c r="E6" s="75"/>
      <c r="F6" s="47" t="s">
        <v>293</v>
      </c>
      <c r="G6" s="74">
        <f>IF(Q2=0,"n/a",Q2)</f>
        <v>1</v>
      </c>
      <c r="H6" s="34"/>
      <c r="I6" s="34"/>
      <c r="J6" s="48"/>
      <c r="K6" s="34"/>
      <c r="L6" s="34"/>
      <c r="M6" s="34"/>
      <c r="N6" s="34"/>
      <c r="O6" s="34"/>
    </row>
    <row r="7" spans="1:27" ht="36.75" customHeight="1" x14ac:dyDescent="0.3">
      <c r="A7" s="46" t="s">
        <v>292</v>
      </c>
      <c r="B7" s="226" t="str">
        <f>S2</f>
        <v>Pain - Narcotic analgesic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t="str">
        <f>U2</f>
        <v>BUN, Cr, LFTs</v>
      </c>
      <c r="F11" s="217"/>
      <c r="G11" s="217"/>
      <c r="H11" s="217"/>
      <c r="I11" s="218"/>
      <c r="J11" s="50"/>
      <c r="K11" s="49"/>
      <c r="L11" s="49"/>
      <c r="M11" s="49"/>
      <c r="N11" s="49"/>
      <c r="O11" s="35"/>
    </row>
    <row r="12" spans="1:27" ht="117.75" customHeight="1" x14ac:dyDescent="0.3">
      <c r="A12" s="51"/>
      <c r="B12" s="49"/>
      <c r="C12" s="49" t="s">
        <v>309</v>
      </c>
      <c r="D12" s="49"/>
      <c r="E12" s="216" t="str">
        <f>V2</f>
        <v>Dizziness, Light-headedness, Palpatations or Syncope, QT Prolongation, Respiratory depression, diminished GI motility-Bowel program, Titrate slowly. Bradycardia with higher doses.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t="s">
        <v>429</v>
      </c>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Infusion Therapy:Patient-controlled Analgesia</v>
      </c>
      <c r="F21" s="207"/>
      <c r="G21" s="207"/>
      <c r="H21" s="207"/>
      <c r="I21" s="207"/>
      <c r="J21" s="208"/>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pageSetUpPr fitToPage="1"/>
  </sheetPr>
  <dimension ref="A1:AA36"/>
  <sheetViews>
    <sheetView workbookViewId="0">
      <selection activeCell="A2" sqref="A2:J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Meds'!A116</f>
        <v>2</v>
      </c>
      <c r="R2" t="str">
        <f>'Protected - Detail re Meds'!B116</f>
        <v>Morphine sulfate</v>
      </c>
      <c r="S2" t="str">
        <f>'Protected - Detail re Meds'!C116</f>
        <v>Pain - Narcotic analgesic</v>
      </c>
      <c r="T2" t="str">
        <f>'Protected - Detail re Meds'!D116</f>
        <v>Pain management</v>
      </c>
      <c r="U2">
        <f>'Protected - Detail re Meds'!E116</f>
        <v>0</v>
      </c>
      <c r="V2" t="str">
        <f>'Protected - Detail re Meds'!F116</f>
        <v>SC or IV not for epidural. Orthostatic Hypotension, Respiratory depression, Somulence, Observe when ambulating. Caution in Elderly. May use Basal rate only or with Boluses. Withdraw slowly.</v>
      </c>
      <c r="W2">
        <f>'Protected - Detail re Meds'!G116</f>
        <v>0</v>
      </c>
      <c r="X2" t="str">
        <f>'Protected - Detail re Meds'!H116</f>
        <v>X- if IV</v>
      </c>
      <c r="Y2">
        <f>'Protected - Detail re Meds'!I116</f>
        <v>0</v>
      </c>
      <c r="Z2">
        <f>'Protected - Detail re Meds'!J116</f>
        <v>0</v>
      </c>
      <c r="AA2" t="str">
        <f>'Protected - Detail re Meds'!L116</f>
        <v>Infusion Therapy:Patient-controlled Analgesia</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37.5" customHeight="1" x14ac:dyDescent="0.3">
      <c r="A6" s="46" t="s">
        <v>294</v>
      </c>
      <c r="B6" s="219" t="str">
        <f>R2</f>
        <v>Morphine sulfate</v>
      </c>
      <c r="C6" s="219"/>
      <c r="D6" s="219"/>
      <c r="E6" s="75"/>
      <c r="F6" s="47" t="s">
        <v>293</v>
      </c>
      <c r="G6" s="74">
        <f>IF(Q2=0,"n/a",Q2)</f>
        <v>2</v>
      </c>
      <c r="H6" s="34"/>
      <c r="I6" s="34"/>
      <c r="J6" s="48"/>
      <c r="K6" s="34"/>
      <c r="L6" s="34"/>
      <c r="M6" s="34"/>
      <c r="N6" s="34"/>
      <c r="O6" s="34"/>
    </row>
    <row r="7" spans="1:27" ht="36.75" customHeight="1" x14ac:dyDescent="0.3">
      <c r="A7" s="46" t="s">
        <v>292</v>
      </c>
      <c r="B7" s="226" t="str">
        <f>S2</f>
        <v>Pain - Narcotic analgesic</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Pain management</v>
      </c>
      <c r="F10" s="217"/>
      <c r="G10" s="217"/>
      <c r="H10" s="217"/>
      <c r="I10" s="217"/>
      <c r="J10" s="50"/>
      <c r="K10" s="49"/>
      <c r="L10" s="49"/>
      <c r="M10" s="49"/>
      <c r="N10" s="49"/>
      <c r="O10" s="35"/>
    </row>
    <row r="11" spans="1:27" ht="39.75" customHeight="1" x14ac:dyDescent="0.3">
      <c r="A11" s="51"/>
      <c r="B11" s="49"/>
      <c r="C11" s="49" t="s">
        <v>296</v>
      </c>
      <c r="D11" s="49"/>
      <c r="E11" s="217">
        <f>U2</f>
        <v>0</v>
      </c>
      <c r="F11" s="217"/>
      <c r="G11" s="217"/>
      <c r="H11" s="217"/>
      <c r="I11" s="218"/>
      <c r="J11" s="50"/>
      <c r="K11" s="49"/>
      <c r="L11" s="49"/>
      <c r="M11" s="49"/>
      <c r="N11" s="49"/>
      <c r="O11" s="35"/>
    </row>
    <row r="12" spans="1:27" ht="117.75" customHeight="1" x14ac:dyDescent="0.3">
      <c r="A12" s="51"/>
      <c r="B12" s="49"/>
      <c r="C12" s="49" t="s">
        <v>309</v>
      </c>
      <c r="D12" s="49"/>
      <c r="E12" s="216" t="str">
        <f>V2</f>
        <v>SC or IV not for epidural. Orthostatic Hypotension, Respiratory depression, Somulence, Observe when ambulating. Caution in Elderly. May use Basal rate only or with Boluses. Withdraw slowly.</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Y</v>
      </c>
      <c r="F17" s="49" t="s">
        <v>429</v>
      </c>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Infusion Therapy:Patient-controlled Analgesia</v>
      </c>
      <c r="F21" s="207"/>
      <c r="G21" s="207"/>
      <c r="H21" s="207"/>
      <c r="I21" s="207"/>
      <c r="J21" s="208"/>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38"/>
  <sheetViews>
    <sheetView workbookViewId="0">
      <selection activeCell="G16" sqref="G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Meds'!A8</f>
        <v>0</v>
      </c>
      <c r="R2" t="str">
        <f>'Protected - Detail re Meds'!B8</f>
        <v>Cefazolin/Ancef, Kefzol</v>
      </c>
      <c r="S2" t="str">
        <f>'Protected - Detail re Meds'!C8</f>
        <v>Antibiotics</v>
      </c>
      <c r="T2" t="str">
        <f>'Protected - Detail re Meds'!D8</f>
        <v>Bacterial Infection</v>
      </c>
      <c r="U2" t="str">
        <f>'Protected - Detail re Meds'!E8</f>
        <v>CBC, PT</v>
      </c>
      <c r="V2" t="str">
        <f>'Protected - Detail re Meds'!F8</f>
        <v>Bleeding; Can be given IV Push over 3-5 minutes</v>
      </c>
      <c r="W2">
        <f>'Protected - Detail re Meds'!G8</f>
        <v>0</v>
      </c>
      <c r="X2">
        <f>'Protected - Detail re Meds'!H8</f>
        <v>0</v>
      </c>
      <c r="Y2" t="str">
        <f>'Protected - Detail re Meds'!I8</f>
        <v>X</v>
      </c>
      <c r="Z2">
        <f>'Protected - Detail re Meds'!J8</f>
        <v>0</v>
      </c>
      <c r="AA2">
        <f>'Protected - Detail re Meds'!L8</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Cefazolin/Ancef, Kefzol</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PT</v>
      </c>
      <c r="F13" s="194"/>
      <c r="G13" s="194"/>
      <c r="H13" s="194"/>
      <c r="I13" s="194"/>
      <c r="J13" s="50"/>
      <c r="K13" s="49"/>
      <c r="L13" s="49"/>
      <c r="M13" s="49"/>
      <c r="N13" s="49"/>
      <c r="O13" s="35"/>
    </row>
    <row r="14" spans="1:27" ht="18.75" x14ac:dyDescent="0.3">
      <c r="A14" s="51"/>
      <c r="B14" s="49"/>
      <c r="C14" s="49" t="s">
        <v>309</v>
      </c>
      <c r="D14" s="49"/>
      <c r="E14" s="204" t="str">
        <f>V2</f>
        <v>Bleeding; Can be given IV Push over 3-5 minutes</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AA36"/>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Meds'!A117</f>
        <v>1</v>
      </c>
      <c r="R2" t="str">
        <f>'Protected - Detail re Meds'!B117</f>
        <v>Infliximab / Remicade</v>
      </c>
      <c r="S2" t="str">
        <f>'Protected - Detail re Meds'!C117</f>
        <v>Monoclonal Antibody</v>
      </c>
      <c r="T2" t="str">
        <f>'Protected - Detail re Meds'!D117</f>
        <v>Rheumatoid Arthritis, Crohn's Disease, Psoriatic Arthritis</v>
      </c>
      <c r="U2" t="str">
        <f>'Protected - Detail re Meds'!E117</f>
        <v>CBC with Diff</v>
      </c>
      <c r="V2" t="str">
        <f>'Protected - Detail re Meds'!F117</f>
        <v>Hypersensitivity reaction; monitor BP and Pulse q 30min during infusion; CHF may occur or worsen; flu-like symptoms, serious infections and malignancies may occur; pre-meds frequently used; secondary infusion uses 1.2 filter; do not give if active infection</v>
      </c>
      <c r="W2" t="str">
        <f>'Protected - Detail re Meds'!G117</f>
        <v>X</v>
      </c>
      <c r="X2">
        <f>'Protected - Detail re Meds'!H117</f>
        <v>0</v>
      </c>
      <c r="Y2">
        <f>'Protected - Detail re Meds'!I117</f>
        <v>0</v>
      </c>
      <c r="Z2">
        <f>'Protected - Detail re Meds'!J117</f>
        <v>0</v>
      </c>
      <c r="AA2">
        <f>'Protected - Detail re Meds'!L117</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Infliximab / Remicade</v>
      </c>
      <c r="C6" s="219"/>
      <c r="D6" s="219"/>
      <c r="E6" s="75"/>
      <c r="F6" s="47" t="s">
        <v>293</v>
      </c>
      <c r="G6" s="74">
        <f>IF(Q2=0,"n/a",Q2)</f>
        <v>1</v>
      </c>
      <c r="H6" s="34"/>
      <c r="I6" s="34"/>
      <c r="J6" s="48"/>
      <c r="K6" s="34"/>
      <c r="L6" s="34"/>
      <c r="M6" s="34"/>
      <c r="N6" s="34"/>
      <c r="O6" s="34"/>
    </row>
    <row r="7" spans="1:27" ht="36.75" customHeight="1" x14ac:dyDescent="0.3">
      <c r="A7" s="46" t="s">
        <v>292</v>
      </c>
      <c r="B7" s="226" t="str">
        <f>S2</f>
        <v>Monoclonal Antibody</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Rheumatoid Arthritis, Crohn's Disease, Psoriatic Arthritis</v>
      </c>
      <c r="F10" s="217"/>
      <c r="G10" s="217"/>
      <c r="H10" s="217"/>
      <c r="I10" s="217"/>
      <c r="J10" s="50"/>
      <c r="K10" s="49"/>
      <c r="L10" s="49"/>
      <c r="M10" s="49"/>
      <c r="N10" s="49"/>
      <c r="O10" s="35"/>
    </row>
    <row r="11" spans="1:27" ht="39.75" customHeight="1" x14ac:dyDescent="0.3">
      <c r="A11" s="51"/>
      <c r="B11" s="49"/>
      <c r="C11" s="49" t="s">
        <v>296</v>
      </c>
      <c r="D11" s="49"/>
      <c r="E11" s="217" t="str">
        <f>U2</f>
        <v>CBC with Diff</v>
      </c>
      <c r="F11" s="217"/>
      <c r="G11" s="217"/>
      <c r="H11" s="217"/>
      <c r="I11" s="218"/>
      <c r="J11" s="50"/>
      <c r="K11" s="49"/>
      <c r="L11" s="49"/>
      <c r="M11" s="49"/>
      <c r="N11" s="49"/>
      <c r="O11" s="35"/>
    </row>
    <row r="12" spans="1:27" ht="117.75" customHeight="1" x14ac:dyDescent="0.3">
      <c r="A12" s="51"/>
      <c r="B12" s="49"/>
      <c r="C12" s="49" t="s">
        <v>309</v>
      </c>
      <c r="D12" s="49"/>
      <c r="E12" s="216" t="str">
        <f>V2</f>
        <v>Hypersensitivity reaction; monitor BP and Pulse q 30min during infusion; CHF may occur or worsen; flu-like symptoms, serious infections and malignancies may occur; pre-meds frequently used; secondary infusion uses 1.2 filter; do not give if active infection</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n/a</v>
      </c>
      <c r="F21" s="207"/>
      <c r="G21" s="207"/>
      <c r="H21" s="207"/>
      <c r="I21" s="207"/>
      <c r="J21" s="208"/>
      <c r="K21" s="49"/>
      <c r="L21" s="49"/>
      <c r="M21" s="49"/>
      <c r="N21" s="49"/>
      <c r="O21" s="35"/>
    </row>
    <row r="22" spans="1:15" ht="18.75" x14ac:dyDescent="0.3">
      <c r="A22" s="51"/>
      <c r="B22" s="49"/>
      <c r="C22" s="49"/>
      <c r="D22" s="49"/>
      <c r="E22" s="49"/>
      <c r="F22" s="75"/>
      <c r="G22" s="75"/>
      <c r="H22" s="75"/>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1:I11"/>
    <mergeCell ref="E12:I12"/>
    <mergeCell ref="F19:H19"/>
    <mergeCell ref="E21:J21"/>
    <mergeCell ref="A1:J1"/>
    <mergeCell ref="A2:J2"/>
    <mergeCell ref="B6:D6"/>
    <mergeCell ref="B7:D7"/>
    <mergeCell ref="E10:I10"/>
  </mergeCell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AA36"/>
  <sheetViews>
    <sheetView workbookViewId="0">
      <selection activeCell="D8" sqref="D8"/>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96"/>
      <c r="L1" s="96"/>
      <c r="M1" s="96"/>
      <c r="N1" s="96"/>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96"/>
      <c r="L2" s="96"/>
      <c r="M2" s="96"/>
      <c r="N2" s="96"/>
      <c r="O2" s="37"/>
      <c r="Q2">
        <f>'Protected - Detail re Meds'!A118</f>
        <v>0</v>
      </c>
      <c r="R2" t="str">
        <f>'Protected - Detail re Meds'!B118</f>
        <v>Levothyroxine - L-Thyroxine</v>
      </c>
      <c r="S2" t="str">
        <f>'Protected - Detail re Meds'!C118</f>
        <v>Hormone (Thyroid)</v>
      </c>
      <c r="T2" t="str">
        <f>'Protected - Detail re Meds'!D118</f>
        <v>Hypothyroidism, Myxedema coma</v>
      </c>
      <c r="U2" t="str">
        <f>'Protected - Detail re Meds'!E118</f>
        <v>Thyroid function tests, glucose values, PT/INR if on coumadin, digoxin levels if on Digoxin</v>
      </c>
      <c r="V2" t="str">
        <f>'Protected - Detail re Meds'!F118</f>
        <v>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v>
      </c>
      <c r="W2">
        <f>'Protected - Detail re Meds'!G118</f>
        <v>0</v>
      </c>
      <c r="X2">
        <f>'Protected - Detail re Meds'!H118</f>
        <v>0</v>
      </c>
      <c r="Y2" t="str">
        <f>'Protected - Detail re Meds'!I118</f>
        <v>X</v>
      </c>
      <c r="Z2">
        <f>'Protected - Detail re Meds'!J118</f>
        <v>0</v>
      </c>
      <c r="AA2">
        <f>'Protected - Detail re Meds'!L118</f>
        <v>0</v>
      </c>
    </row>
    <row r="3" spans="1:27" ht="21" x14ac:dyDescent="0.35">
      <c r="A3" s="95"/>
      <c r="B3" s="96"/>
      <c r="C3" s="96"/>
      <c r="D3" s="96"/>
      <c r="E3" s="96"/>
      <c r="F3" s="96"/>
      <c r="G3" s="96"/>
      <c r="H3" s="96"/>
      <c r="I3" s="96"/>
      <c r="J3" s="97"/>
      <c r="K3" s="96"/>
      <c r="L3" s="96"/>
      <c r="M3" s="96"/>
      <c r="N3" s="96"/>
      <c r="O3" s="37"/>
    </row>
    <row r="4" spans="1:27" ht="21" x14ac:dyDescent="0.35">
      <c r="A4" s="95"/>
      <c r="B4" s="96"/>
      <c r="C4" s="96"/>
      <c r="D4" s="96"/>
      <c r="E4" s="96"/>
      <c r="F4" s="96"/>
      <c r="G4" s="96"/>
      <c r="H4" s="96"/>
      <c r="I4" s="96"/>
      <c r="J4" s="97"/>
      <c r="K4" s="96"/>
      <c r="L4" s="96"/>
      <c r="M4" s="96"/>
      <c r="N4" s="96"/>
      <c r="O4" s="37"/>
    </row>
    <row r="5" spans="1:27" ht="18.75" x14ac:dyDescent="0.3">
      <c r="A5" s="44"/>
      <c r="B5" s="94"/>
      <c r="C5" s="94"/>
      <c r="D5" s="94"/>
      <c r="E5" s="94"/>
      <c r="F5" s="94"/>
      <c r="G5" s="94"/>
      <c r="H5" s="94"/>
      <c r="I5" s="94"/>
      <c r="J5" s="45"/>
      <c r="K5" s="94"/>
      <c r="L5" s="94"/>
      <c r="M5" s="94"/>
      <c r="N5" s="94"/>
      <c r="O5" s="32"/>
    </row>
    <row r="6" spans="1:27" ht="37.5" customHeight="1" x14ac:dyDescent="0.3">
      <c r="A6" s="46" t="s">
        <v>294</v>
      </c>
      <c r="B6" s="219" t="str">
        <f>R2</f>
        <v>Levothyroxine - L-Thyroxine</v>
      </c>
      <c r="C6" s="219"/>
      <c r="D6" s="219"/>
      <c r="E6" s="94"/>
      <c r="F6" s="47" t="s">
        <v>293</v>
      </c>
      <c r="G6" s="93" t="str">
        <f>IF(Q2=0,"n/a",Q2)</f>
        <v>n/a</v>
      </c>
      <c r="H6" s="34"/>
      <c r="I6" s="34"/>
      <c r="J6" s="48"/>
      <c r="K6" s="34"/>
      <c r="L6" s="34"/>
      <c r="M6" s="34"/>
      <c r="N6" s="34"/>
      <c r="O6" s="34"/>
    </row>
    <row r="7" spans="1:27" ht="36.75" customHeight="1" x14ac:dyDescent="0.3">
      <c r="A7" s="46" t="s">
        <v>292</v>
      </c>
      <c r="B7" s="226" t="str">
        <f>S2</f>
        <v>Hormone (Thyroid)</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Hypothyroidism, Myxedema coma</v>
      </c>
      <c r="F10" s="217"/>
      <c r="G10" s="217"/>
      <c r="H10" s="217"/>
      <c r="I10" s="217"/>
      <c r="J10" s="50"/>
      <c r="K10" s="49"/>
      <c r="L10" s="49"/>
      <c r="M10" s="49"/>
      <c r="N10" s="49"/>
      <c r="O10" s="35"/>
    </row>
    <row r="11" spans="1:27" ht="39.75" customHeight="1" x14ac:dyDescent="0.3">
      <c r="A11" s="51"/>
      <c r="B11" s="49"/>
      <c r="C11" s="49" t="s">
        <v>296</v>
      </c>
      <c r="D11" s="49"/>
      <c r="E11" s="217" t="str">
        <f>U2</f>
        <v>Thyroid function tests, glucose values, PT/INR if on coumadin, digoxin levels if on Digoxin</v>
      </c>
      <c r="F11" s="217"/>
      <c r="G11" s="217"/>
      <c r="H11" s="217"/>
      <c r="I11" s="218"/>
      <c r="J11" s="50"/>
      <c r="K11" s="49"/>
      <c r="L11" s="49"/>
      <c r="M11" s="49"/>
      <c r="N11" s="49"/>
      <c r="O11" s="35"/>
    </row>
    <row r="12" spans="1:27" ht="195" customHeight="1" x14ac:dyDescent="0.3">
      <c r="A12" s="51"/>
      <c r="B12" s="49"/>
      <c r="C12" s="49" t="s">
        <v>309</v>
      </c>
      <c r="D12" s="49"/>
      <c r="E12" s="216" t="str">
        <f>V2</f>
        <v>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Y</v>
      </c>
      <c r="F16" s="49"/>
      <c r="G16" s="49"/>
      <c r="H16" s="49"/>
      <c r="I16" s="49"/>
      <c r="J16" s="50"/>
      <c r="K16" s="49"/>
      <c r="L16" s="49"/>
      <c r="M16" s="49"/>
      <c r="N16" s="49"/>
      <c r="O16" s="35"/>
    </row>
    <row r="17" spans="1:15" ht="18.75" x14ac:dyDescent="0.3">
      <c r="A17" s="51"/>
      <c r="B17" s="49"/>
      <c r="C17" s="49" t="s">
        <v>299</v>
      </c>
      <c r="D17" s="49"/>
      <c r="E17" s="36" t="str">
        <f>IF(X2=0,"N","Y")</f>
        <v>N</v>
      </c>
      <c r="F17" s="49"/>
      <c r="G17" s="49"/>
      <c r="H17" s="49"/>
      <c r="I17" s="49"/>
      <c r="J17" s="50"/>
      <c r="K17" s="49"/>
      <c r="L17" s="49"/>
      <c r="M17" s="49"/>
      <c r="N17" s="49"/>
      <c r="O17" s="35"/>
    </row>
    <row r="18" spans="1:15" ht="18.75" x14ac:dyDescent="0.3">
      <c r="A18" s="51"/>
      <c r="B18" s="49"/>
      <c r="C18" s="49" t="s">
        <v>391</v>
      </c>
      <c r="D18" s="49"/>
      <c r="E18" s="36" t="str">
        <f>IF(Y2=0,"N","Y")</f>
        <v>Y</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n/a</v>
      </c>
      <c r="F21" s="207"/>
      <c r="G21" s="207"/>
      <c r="H21" s="207"/>
      <c r="I21" s="207"/>
      <c r="J21" s="208"/>
      <c r="K21" s="49"/>
      <c r="L21" s="49"/>
      <c r="M21" s="49"/>
      <c r="N21" s="49"/>
      <c r="O21" s="35"/>
    </row>
    <row r="22" spans="1:15" ht="18.75" x14ac:dyDescent="0.3">
      <c r="A22" s="51"/>
      <c r="B22" s="49"/>
      <c r="C22" s="49"/>
      <c r="D22" s="49"/>
      <c r="E22" s="49"/>
      <c r="F22" s="94"/>
      <c r="G22" s="94"/>
      <c r="H22" s="94"/>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2:I12"/>
    <mergeCell ref="F19:H19"/>
    <mergeCell ref="E21:J21"/>
    <mergeCell ref="A1:J1"/>
    <mergeCell ref="A2:J2"/>
    <mergeCell ref="B6:D6"/>
    <mergeCell ref="B7:D7"/>
    <mergeCell ref="E10:I10"/>
    <mergeCell ref="E11:I11"/>
  </mergeCell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AA36"/>
  <sheetViews>
    <sheetView workbookViewId="0">
      <selection activeCell="M10" sqref="M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105"/>
      <c r="L1" s="105"/>
      <c r="M1" s="105"/>
      <c r="N1" s="105"/>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105"/>
      <c r="L2" s="105"/>
      <c r="M2" s="105"/>
      <c r="N2" s="105"/>
      <c r="O2" s="37"/>
      <c r="Q2">
        <f>'Protected - Detail re Meds'!A119</f>
        <v>0</v>
      </c>
      <c r="R2" t="str">
        <f>'Protected - Detail re Meds'!B119</f>
        <v>Eculizumab / Soliris</v>
      </c>
      <c r="S2" t="str">
        <f>'Protected - Detail re Meds'!C119</f>
        <v>Monoclonal Antibody</v>
      </c>
      <c r="T2" t="str">
        <f>'Protected - Detail re Meds'!D119</f>
        <v>Paroxysmal Nocturnal Hemoglobinuia (PHN); Atypical Hemolytic Uremia Syndrome (aHUS)</v>
      </c>
      <c r="U2" t="str">
        <f>'Protected - Detail re Meds'!E119</f>
        <v>CBC, Chem 20, Urine Creatinine Ratio</v>
      </c>
      <c r="V2" t="str">
        <f>'Protected - Detail re Meds'!F119</f>
        <v>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v>
      </c>
      <c r="W2" t="str">
        <f>'Protected - Detail re Meds'!G119</f>
        <v>X</v>
      </c>
      <c r="X2" t="str">
        <f>'Protected - Detail re Meds'!H119</f>
        <v>X</v>
      </c>
      <c r="Y2">
        <f>'Protected - Detail re Meds'!I119</f>
        <v>0</v>
      </c>
      <c r="Z2">
        <f>'Protected - Detail re Meds'!J119</f>
        <v>0</v>
      </c>
      <c r="AA2">
        <f>'Protected - Detail re Meds'!L119</f>
        <v>0</v>
      </c>
    </row>
    <row r="3" spans="1:27" ht="21" x14ac:dyDescent="0.35">
      <c r="A3" s="104"/>
      <c r="B3" s="105"/>
      <c r="C3" s="105"/>
      <c r="D3" s="105"/>
      <c r="E3" s="105"/>
      <c r="F3" s="105"/>
      <c r="G3" s="105"/>
      <c r="H3" s="105"/>
      <c r="I3" s="105"/>
      <c r="J3" s="106"/>
      <c r="K3" s="105"/>
      <c r="L3" s="105"/>
      <c r="M3" s="105"/>
      <c r="N3" s="105"/>
      <c r="O3" s="37"/>
    </row>
    <row r="4" spans="1:27" ht="21" x14ac:dyDescent="0.35">
      <c r="A4" s="104"/>
      <c r="B4" s="105"/>
      <c r="C4" s="105"/>
      <c r="D4" s="105"/>
      <c r="E4" s="105"/>
      <c r="F4" s="105"/>
      <c r="G4" s="105"/>
      <c r="H4" s="105"/>
      <c r="I4" s="105"/>
      <c r="J4" s="106"/>
      <c r="K4" s="105"/>
      <c r="L4" s="105"/>
      <c r="M4" s="105"/>
      <c r="N4" s="105"/>
      <c r="O4" s="37"/>
    </row>
    <row r="5" spans="1:27" ht="18.75" x14ac:dyDescent="0.3">
      <c r="A5" s="44"/>
      <c r="B5" s="103"/>
      <c r="C5" s="103"/>
      <c r="D5" s="103"/>
      <c r="E5" s="103"/>
      <c r="F5" s="103"/>
      <c r="G5" s="103"/>
      <c r="H5" s="103"/>
      <c r="I5" s="103"/>
      <c r="J5" s="45"/>
      <c r="K5" s="103"/>
      <c r="L5" s="103"/>
      <c r="M5" s="103"/>
      <c r="N5" s="103"/>
      <c r="O5" s="32"/>
    </row>
    <row r="6" spans="1:27" ht="37.5" customHeight="1" x14ac:dyDescent="0.3">
      <c r="A6" s="46" t="s">
        <v>294</v>
      </c>
      <c r="B6" s="219" t="str">
        <f>R2</f>
        <v>Eculizumab / Soliris</v>
      </c>
      <c r="C6" s="219"/>
      <c r="D6" s="219"/>
      <c r="E6" s="103"/>
      <c r="F6" s="47" t="s">
        <v>293</v>
      </c>
      <c r="G6" s="102" t="str">
        <f>IF(Q2=0,"n/a",Q2)</f>
        <v>n/a</v>
      </c>
      <c r="H6" s="34"/>
      <c r="I6" s="34"/>
      <c r="J6" s="48"/>
      <c r="K6" s="34"/>
      <c r="L6" s="34"/>
      <c r="M6" s="34"/>
      <c r="N6" s="34"/>
      <c r="O6" s="34"/>
    </row>
    <row r="7" spans="1:27" ht="36.75" customHeight="1" x14ac:dyDescent="0.3">
      <c r="A7" s="46" t="s">
        <v>292</v>
      </c>
      <c r="B7" s="226" t="str">
        <f>S2</f>
        <v>Monoclonal Antibody</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5"/>
      <c r="C9" s="63"/>
      <c r="D9" s="65"/>
      <c r="E9" s="65"/>
      <c r="F9" s="65"/>
      <c r="G9" s="49"/>
      <c r="H9" s="49"/>
      <c r="I9" s="49"/>
      <c r="J9" s="50"/>
      <c r="K9" s="49"/>
      <c r="L9" s="49"/>
      <c r="M9" s="49"/>
      <c r="N9" s="49"/>
      <c r="O9" s="35"/>
    </row>
    <row r="10" spans="1:27" ht="60.75" customHeight="1" x14ac:dyDescent="0.3">
      <c r="A10" s="51"/>
      <c r="B10" s="49"/>
      <c r="C10" s="49" t="s">
        <v>295</v>
      </c>
      <c r="D10" s="49"/>
      <c r="E10" s="217" t="str">
        <f>T2</f>
        <v>Paroxysmal Nocturnal Hemoglobinuia (PHN); Atypical Hemolytic Uremia Syndrome (aHUS)</v>
      </c>
      <c r="F10" s="217"/>
      <c r="G10" s="217"/>
      <c r="H10" s="217"/>
      <c r="I10" s="217"/>
      <c r="J10" s="50"/>
      <c r="K10" s="49"/>
      <c r="L10" s="49"/>
      <c r="M10" s="49"/>
      <c r="N10" s="49"/>
      <c r="O10" s="35"/>
    </row>
    <row r="11" spans="1:27" ht="39.75" customHeight="1" x14ac:dyDescent="0.3">
      <c r="A11" s="51"/>
      <c r="B11" s="49"/>
      <c r="C11" s="49" t="s">
        <v>296</v>
      </c>
      <c r="D11" s="49"/>
      <c r="E11" s="217" t="str">
        <f>U2</f>
        <v>CBC, Chem 20, Urine Creatinine Ratio</v>
      </c>
      <c r="F11" s="217"/>
      <c r="G11" s="217"/>
      <c r="H11" s="217"/>
      <c r="I11" s="218"/>
      <c r="J11" s="50"/>
      <c r="K11" s="49"/>
      <c r="L11" s="49"/>
      <c r="M11" s="49"/>
      <c r="N11" s="49"/>
      <c r="O11" s="35"/>
    </row>
    <row r="12" spans="1:27" ht="195" customHeight="1" x14ac:dyDescent="0.3">
      <c r="A12" s="51"/>
      <c r="B12" s="49"/>
      <c r="C12" s="49" t="s">
        <v>309</v>
      </c>
      <c r="D12" s="49"/>
      <c r="E12" s="216" t="str">
        <f>V2</f>
        <v>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v>
      </c>
      <c r="F12" s="216"/>
      <c r="G12" s="216"/>
      <c r="H12" s="216"/>
      <c r="I12" s="216"/>
      <c r="J12" s="50"/>
      <c r="K12" s="49"/>
      <c r="L12" s="49"/>
      <c r="M12" s="49"/>
      <c r="N12" s="49"/>
      <c r="O12" s="35"/>
    </row>
    <row r="13" spans="1:27" ht="18.75" x14ac:dyDescent="0.3">
      <c r="A13" s="51"/>
      <c r="B13" s="49"/>
      <c r="C13" s="49"/>
      <c r="D13" s="49"/>
      <c r="E13" s="49"/>
      <c r="F13" s="49"/>
      <c r="G13" s="49"/>
      <c r="H13" s="49"/>
      <c r="I13" s="49"/>
      <c r="J13" s="50"/>
      <c r="K13" s="49"/>
      <c r="L13" s="49"/>
      <c r="M13" s="49"/>
      <c r="N13" s="49"/>
      <c r="O13" s="35"/>
    </row>
    <row r="14" spans="1:27" ht="18.75" x14ac:dyDescent="0.3">
      <c r="A14" s="51"/>
      <c r="B14" s="49"/>
      <c r="C14" s="49"/>
      <c r="D14" s="49"/>
      <c r="E14" s="49"/>
      <c r="F14" s="49"/>
      <c r="G14" s="49"/>
      <c r="H14" s="49"/>
      <c r="I14" s="49"/>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t="s">
        <v>313</v>
      </c>
      <c r="D16" s="49"/>
      <c r="E16" s="36" t="str">
        <f>IF(W2=0,"Y","N")</f>
        <v>N</v>
      </c>
      <c r="F16" s="49"/>
      <c r="G16" s="49"/>
      <c r="H16" s="49"/>
      <c r="I16" s="49"/>
      <c r="J16" s="50"/>
      <c r="K16" s="49"/>
      <c r="L16" s="49"/>
      <c r="M16" s="49"/>
      <c r="N16" s="49"/>
      <c r="O16" s="35"/>
    </row>
    <row r="17" spans="1:15" ht="18.75" x14ac:dyDescent="0.3">
      <c r="A17" s="51"/>
      <c r="B17" s="49"/>
      <c r="C17" s="49" t="s">
        <v>299</v>
      </c>
      <c r="D17" s="49"/>
      <c r="E17" s="36" t="str">
        <f>IF(X2=0,"N","Y")</f>
        <v>Y</v>
      </c>
      <c r="F17" s="49"/>
      <c r="G17" s="49"/>
      <c r="H17" s="49"/>
      <c r="I17" s="49"/>
      <c r="J17" s="50"/>
      <c r="K17" s="49"/>
      <c r="L17" s="49"/>
      <c r="M17" s="49"/>
      <c r="N17" s="49"/>
      <c r="O17" s="35"/>
    </row>
    <row r="18" spans="1:15" ht="18.75" x14ac:dyDescent="0.3">
      <c r="A18" s="51"/>
      <c r="B18" s="49"/>
      <c r="C18" s="49" t="s">
        <v>391</v>
      </c>
      <c r="D18" s="49"/>
      <c r="E18" s="36" t="str">
        <f>IF(Y2=0,"N","Y")</f>
        <v>N</v>
      </c>
      <c r="F18" s="49"/>
      <c r="G18" s="49"/>
      <c r="H18" s="49"/>
      <c r="I18" s="49"/>
      <c r="J18" s="50"/>
      <c r="K18" s="49"/>
      <c r="L18" s="49"/>
      <c r="M18" s="49"/>
      <c r="N18" s="49"/>
      <c r="O18" s="35"/>
    </row>
    <row r="19" spans="1:15" ht="18.75" x14ac:dyDescent="0.3">
      <c r="A19" s="51"/>
      <c r="B19" s="49"/>
      <c r="C19" s="49" t="s">
        <v>297</v>
      </c>
      <c r="D19" s="49"/>
      <c r="E19" s="36" t="str">
        <f>IF(Z2=0,"N","Y")</f>
        <v>N</v>
      </c>
      <c r="F19" s="196"/>
      <c r="G19" s="196"/>
      <c r="H19" s="196"/>
      <c r="I19" s="49"/>
      <c r="J19" s="50"/>
      <c r="K19" s="49"/>
      <c r="L19" s="49"/>
      <c r="M19" s="49"/>
      <c r="N19" s="49"/>
      <c r="O19" s="35"/>
    </row>
    <row r="20" spans="1:15" ht="18.75" x14ac:dyDescent="0.3">
      <c r="A20" s="51"/>
      <c r="B20" s="49"/>
      <c r="C20" s="49"/>
      <c r="D20" s="49"/>
      <c r="E20" s="49"/>
      <c r="F20" s="49"/>
      <c r="G20" s="49"/>
      <c r="H20" s="49"/>
      <c r="I20" s="49"/>
      <c r="J20" s="50"/>
      <c r="K20" s="49"/>
      <c r="L20" s="49"/>
      <c r="M20" s="49"/>
      <c r="N20" s="49"/>
      <c r="O20" s="35"/>
    </row>
    <row r="21" spans="1:15" ht="37.5" customHeight="1" x14ac:dyDescent="0.3">
      <c r="A21" s="51"/>
      <c r="B21" s="49"/>
      <c r="C21" s="49" t="s">
        <v>298</v>
      </c>
      <c r="D21" s="49"/>
      <c r="E21" s="207" t="str">
        <f>+IF(AA2=0,"n/a",AA2)</f>
        <v>n/a</v>
      </c>
      <c r="F21" s="207"/>
      <c r="G21" s="207"/>
      <c r="H21" s="207"/>
      <c r="I21" s="207"/>
      <c r="J21" s="208"/>
      <c r="K21" s="49"/>
      <c r="L21" s="49"/>
      <c r="M21" s="49"/>
      <c r="N21" s="49"/>
      <c r="O21" s="35"/>
    </row>
    <row r="22" spans="1:15" ht="18.75" x14ac:dyDescent="0.3">
      <c r="A22" s="51"/>
      <c r="B22" s="49"/>
      <c r="C22" s="49"/>
      <c r="D22" s="49"/>
      <c r="E22" s="49"/>
      <c r="F22" s="103"/>
      <c r="G22" s="103"/>
      <c r="H22" s="103"/>
      <c r="I22" s="49"/>
      <c r="J22" s="50"/>
      <c r="K22" s="49"/>
      <c r="L22" s="49"/>
      <c r="M22" s="49"/>
      <c r="N22" s="49"/>
      <c r="O22" s="35"/>
    </row>
    <row r="23" spans="1:15" ht="18.75" x14ac:dyDescent="0.3">
      <c r="A23" s="52" t="s">
        <v>310</v>
      </c>
      <c r="B23" s="40" t="s">
        <v>314</v>
      </c>
      <c r="C23" s="40"/>
      <c r="D23" s="40"/>
      <c r="E23" s="40"/>
      <c r="F23" s="40"/>
      <c r="G23" s="60"/>
      <c r="H23" s="60"/>
      <c r="I23" s="53"/>
      <c r="J23" s="54"/>
      <c r="K23" s="49"/>
      <c r="L23" s="49"/>
      <c r="M23" s="49"/>
      <c r="N23" s="49"/>
      <c r="O23" s="35"/>
    </row>
    <row r="24" spans="1:15" ht="18.75" x14ac:dyDescent="0.3">
      <c r="A24" s="52"/>
      <c r="B24" s="40" t="s">
        <v>315</v>
      </c>
      <c r="C24" s="40"/>
      <c r="D24" s="40"/>
      <c r="E24" s="40"/>
      <c r="F24" s="40"/>
      <c r="G24" s="60"/>
      <c r="H24" s="60"/>
      <c r="I24" s="53"/>
      <c r="J24" s="54"/>
      <c r="K24" s="49"/>
      <c r="L24" s="49"/>
      <c r="M24" s="49"/>
      <c r="N24" s="49"/>
      <c r="O24" s="35"/>
    </row>
    <row r="25" spans="1:15" ht="18.75" x14ac:dyDescent="0.3">
      <c r="A25" s="52"/>
      <c r="B25" s="40" t="s">
        <v>185</v>
      </c>
      <c r="C25" s="40"/>
      <c r="D25" s="40"/>
      <c r="E25" s="40"/>
      <c r="F25" s="40"/>
      <c r="G25" s="53"/>
      <c r="H25" s="53"/>
      <c r="I25" s="53"/>
      <c r="J25" s="54"/>
      <c r="K25" s="49"/>
      <c r="L25" s="49"/>
      <c r="M25" s="49"/>
      <c r="N25" s="49"/>
      <c r="O25" s="35"/>
    </row>
    <row r="26" spans="1:15" ht="18.75" x14ac:dyDescent="0.3">
      <c r="A26" s="52"/>
      <c r="B26" s="40"/>
      <c r="C26" s="40"/>
      <c r="D26" s="40"/>
      <c r="E26" s="40"/>
      <c r="F26" s="40"/>
      <c r="G26" s="53"/>
      <c r="H26" s="53"/>
      <c r="I26" s="53"/>
      <c r="J26" s="54"/>
      <c r="K26" s="49"/>
      <c r="L26" s="49"/>
      <c r="M26" s="49"/>
      <c r="N26" s="49"/>
      <c r="O26" s="35"/>
    </row>
    <row r="27" spans="1:15" x14ac:dyDescent="0.25">
      <c r="A27" s="52"/>
      <c r="B27" s="53"/>
      <c r="C27" s="53"/>
      <c r="D27" s="53"/>
      <c r="E27" s="53"/>
      <c r="F27" s="53"/>
      <c r="G27" s="53"/>
      <c r="H27" s="53"/>
      <c r="I27" s="53"/>
      <c r="J27" s="54"/>
      <c r="K27" s="53"/>
      <c r="L27" s="53"/>
      <c r="M27" s="53"/>
      <c r="N27" s="53"/>
      <c r="O27" s="40"/>
    </row>
    <row r="28" spans="1:15" x14ac:dyDescent="0.25">
      <c r="A28" s="52" t="s">
        <v>300</v>
      </c>
      <c r="B28" s="55" t="s">
        <v>306</v>
      </c>
      <c r="C28" s="53" t="s">
        <v>304</v>
      </c>
      <c r="D28" s="31"/>
      <c r="E28" s="31"/>
      <c r="F28" s="31"/>
      <c r="G28" s="31"/>
      <c r="H28" s="31"/>
      <c r="I28" s="53"/>
      <c r="J28" s="54"/>
      <c r="K28" s="53"/>
      <c r="L28" s="53"/>
      <c r="M28" s="53"/>
      <c r="N28" s="53"/>
      <c r="O28" s="40"/>
    </row>
    <row r="29" spans="1:15" x14ac:dyDescent="0.25">
      <c r="A29" s="52"/>
      <c r="B29" s="55" t="s">
        <v>301</v>
      </c>
      <c r="C29" s="53" t="s">
        <v>303</v>
      </c>
      <c r="D29" s="53"/>
      <c r="E29" s="53"/>
      <c r="F29" s="53"/>
      <c r="G29" s="53"/>
      <c r="H29" s="53"/>
      <c r="I29" s="53"/>
      <c r="J29" s="54"/>
      <c r="K29" s="53"/>
      <c r="L29" s="53"/>
      <c r="M29" s="53"/>
      <c r="N29" s="53"/>
      <c r="O29" s="40"/>
    </row>
    <row r="30" spans="1:15" ht="14.45" customHeight="1" x14ac:dyDescent="0.3">
      <c r="A30" s="51"/>
      <c r="B30" s="55" t="s">
        <v>302</v>
      </c>
      <c r="C30" s="53" t="s">
        <v>305</v>
      </c>
      <c r="D30" s="53"/>
      <c r="E30" s="53"/>
      <c r="F30" s="53"/>
      <c r="G30" s="53"/>
      <c r="H30" s="53"/>
      <c r="I30" s="49"/>
      <c r="J30" s="50"/>
      <c r="K30" s="49"/>
      <c r="L30" s="49"/>
      <c r="M30" s="49"/>
      <c r="N30" s="49"/>
      <c r="O30" s="35"/>
    </row>
    <row r="31" spans="1:15" ht="18.75" x14ac:dyDescent="0.3">
      <c r="A31" s="51"/>
      <c r="B31" s="49"/>
      <c r="C31" s="49"/>
      <c r="D31" s="49"/>
      <c r="E31" s="49"/>
      <c r="F31" s="49"/>
      <c r="G31" s="49"/>
      <c r="H31" s="49"/>
      <c r="I31" s="49"/>
      <c r="J31" s="50"/>
      <c r="K31" s="49"/>
      <c r="L31" s="49"/>
      <c r="M31" s="49"/>
      <c r="N31" s="49"/>
      <c r="O31" s="35"/>
    </row>
    <row r="32" spans="1:15" ht="19.5" thickBot="1" x14ac:dyDescent="0.35">
      <c r="A32" s="56"/>
      <c r="B32" s="57"/>
      <c r="C32" s="57"/>
      <c r="D32" s="57"/>
      <c r="E32" s="57"/>
      <c r="F32" s="57"/>
      <c r="G32" s="57"/>
      <c r="H32" s="57"/>
      <c r="I32" s="57"/>
      <c r="J32" s="58"/>
      <c r="K32" s="49"/>
      <c r="L32" s="49"/>
      <c r="M32" s="49"/>
      <c r="N32" s="49"/>
      <c r="O32" s="35"/>
    </row>
    <row r="33" spans="1:15" ht="18.75" x14ac:dyDescent="0.3">
      <c r="A33" s="35"/>
      <c r="B33" s="35"/>
      <c r="C33" s="35"/>
      <c r="D33" s="35"/>
      <c r="E33" s="35"/>
      <c r="F33" s="35"/>
      <c r="G33" s="35"/>
      <c r="H33" s="35"/>
      <c r="I33" s="35"/>
      <c r="J33" s="35"/>
      <c r="K33" s="35"/>
      <c r="L33" s="35"/>
      <c r="M33" s="35"/>
      <c r="N33" s="35"/>
      <c r="O33" s="35"/>
    </row>
    <row r="34" spans="1:15" ht="18.75" x14ac:dyDescent="0.3">
      <c r="A34" s="35"/>
      <c r="B34" s="35"/>
      <c r="C34" s="35"/>
      <c r="D34" s="35"/>
      <c r="E34" s="35"/>
      <c r="F34" s="35"/>
      <c r="G34" s="35"/>
      <c r="H34" s="35"/>
      <c r="I34" s="35"/>
      <c r="J34" s="35"/>
      <c r="K34" s="35"/>
      <c r="L34" s="35"/>
      <c r="M34" s="35"/>
      <c r="N34" s="35"/>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sheetData>
  <mergeCells count="9">
    <mergeCell ref="E12:I12"/>
    <mergeCell ref="F19:H19"/>
    <mergeCell ref="E21:J21"/>
    <mergeCell ref="A1:J1"/>
    <mergeCell ref="A2:J2"/>
    <mergeCell ref="B6:D6"/>
    <mergeCell ref="B7:D7"/>
    <mergeCell ref="E10:I10"/>
    <mergeCell ref="E11:I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38"/>
  <sheetViews>
    <sheetView workbookViewId="0">
      <selection activeCell="H17" sqref="H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Meds'!A9</f>
        <v>0</v>
      </c>
      <c r="R2" t="str">
        <f>'Protected - Detail re Meds'!B9</f>
        <v>Cefepime/Maxipime</v>
      </c>
      <c r="S2" t="str">
        <f>'Protected - Detail re Meds'!C9</f>
        <v>Antibiotics</v>
      </c>
      <c r="T2" t="str">
        <f>'Protected - Detail re Meds'!D9</f>
        <v>Bacterial Infection</v>
      </c>
      <c r="U2" t="str">
        <f>'Protected - Detail re Meds'!E9</f>
        <v>CBC ċ Plts, PT</v>
      </c>
      <c r="V2" t="str">
        <f>'Protected - Detail re Meds'!F9</f>
        <v>Bleeding; Can be given IV Push over 3-5 minutes</v>
      </c>
      <c r="W2">
        <f>'Protected - Detail re Meds'!G9</f>
        <v>0</v>
      </c>
      <c r="X2">
        <f>'Protected - Detail re Meds'!H9</f>
        <v>0</v>
      </c>
      <c r="Y2" t="str">
        <f>'Protected - Detail re Meds'!I9</f>
        <v>X</v>
      </c>
      <c r="Z2">
        <f>'Protected - Detail re Meds'!J9</f>
        <v>0</v>
      </c>
      <c r="AA2">
        <f>'Protected - Detail re Meds'!L9</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Cefepime/Maxipime</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ċ Plts, PT</v>
      </c>
      <c r="F13" s="194"/>
      <c r="G13" s="194"/>
      <c r="H13" s="194"/>
      <c r="I13" s="194"/>
      <c r="J13" s="50"/>
      <c r="K13" s="49"/>
      <c r="L13" s="49"/>
      <c r="M13" s="49"/>
      <c r="N13" s="49"/>
      <c r="O13" s="35"/>
    </row>
    <row r="14" spans="1:27" ht="18.75" x14ac:dyDescent="0.3">
      <c r="A14" s="51"/>
      <c r="B14" s="49"/>
      <c r="C14" s="49" t="s">
        <v>309</v>
      </c>
      <c r="D14" s="49"/>
      <c r="E14" s="204" t="str">
        <f>V2</f>
        <v>Bleeding; Can be given IV Push over 3-5 minutes</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38"/>
  <sheetViews>
    <sheetView workbookViewId="0">
      <selection activeCell="G17" sqref="G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Meds'!A10</f>
        <v>0</v>
      </c>
      <c r="R2" t="str">
        <f>'Protected - Detail re Meds'!B10</f>
        <v>Cefoperazone/Cefobid</v>
      </c>
      <c r="S2" t="str">
        <f>'Protected - Detail re Meds'!C10</f>
        <v>Antibiotics</v>
      </c>
      <c r="T2" t="str">
        <f>'Protected - Detail re Meds'!D10</f>
        <v>Bacterial Infection</v>
      </c>
      <c r="U2" t="str">
        <f>'Protected - Detail re Meds'!E10</f>
        <v>BUN, Cr</v>
      </c>
      <c r="V2" t="str">
        <f>'Protected - Detail re Meds'!F10</f>
        <v>Diarrhea, headache</v>
      </c>
      <c r="W2">
        <f>'Protected - Detail re Meds'!G10</f>
        <v>0</v>
      </c>
      <c r="X2">
        <f>'Protected - Detail re Meds'!H10</f>
        <v>0</v>
      </c>
      <c r="Y2">
        <f>'Protected - Detail re Meds'!I10</f>
        <v>0</v>
      </c>
      <c r="Z2">
        <f>'Protected - Detail re Meds'!J10</f>
        <v>0</v>
      </c>
      <c r="AA2">
        <f>'Protected - Detail re Meds'!L10</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Cefoperazone/Cefobid</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v>
      </c>
      <c r="F13" s="194"/>
      <c r="G13" s="194"/>
      <c r="H13" s="194"/>
      <c r="I13" s="194"/>
      <c r="J13" s="50"/>
      <c r="K13" s="49"/>
      <c r="L13" s="49"/>
      <c r="M13" s="49"/>
      <c r="N13" s="49"/>
      <c r="O13" s="35"/>
    </row>
    <row r="14" spans="1:27" ht="18.75" x14ac:dyDescent="0.3">
      <c r="A14" s="51"/>
      <c r="B14" s="49"/>
      <c r="C14" s="49" t="s">
        <v>309</v>
      </c>
      <c r="D14" s="49"/>
      <c r="E14" s="204" t="str">
        <f>V2</f>
        <v>Diarrhea, headache</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8"/>
  <sheetViews>
    <sheetView workbookViewId="0">
      <selection activeCell="G11" sqref="G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Meds'!A11</f>
        <v>0</v>
      </c>
      <c r="R2" t="str">
        <f>'Protected - Detail re Meds'!B11</f>
        <v>Cefotan/Cefotetan</v>
      </c>
      <c r="S2" t="str">
        <f>'Protected - Detail re Meds'!C11</f>
        <v>Antibiotics</v>
      </c>
      <c r="T2" t="str">
        <f>'Protected - Detail re Meds'!D11</f>
        <v>Bacterial Infection</v>
      </c>
      <c r="U2" t="str">
        <f>'Protected - Detail re Meds'!E11</f>
        <v>CBC</v>
      </c>
      <c r="V2" t="str">
        <f>'Protected - Detail re Meds'!F11</f>
        <v>Hemolytic anemia</v>
      </c>
      <c r="W2">
        <f>'Protected - Detail re Meds'!G11</f>
        <v>0</v>
      </c>
      <c r="X2">
        <f>'Protected - Detail re Meds'!H11</f>
        <v>0</v>
      </c>
      <c r="Y2">
        <f>'Protected - Detail re Meds'!I11</f>
        <v>0</v>
      </c>
      <c r="Z2">
        <f>'Protected - Detail re Meds'!J11</f>
        <v>0</v>
      </c>
      <c r="AA2">
        <f>'Protected - Detail re Meds'!L11</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Cefotan/Cefotetan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v>
      </c>
      <c r="F13" s="194"/>
      <c r="G13" s="194"/>
      <c r="H13" s="194"/>
      <c r="I13" s="194"/>
      <c r="J13" s="50"/>
      <c r="K13" s="49"/>
      <c r="L13" s="49"/>
      <c r="M13" s="49"/>
      <c r="N13" s="49"/>
      <c r="O13" s="35"/>
    </row>
    <row r="14" spans="1:27" ht="18.75" x14ac:dyDescent="0.3">
      <c r="A14" s="51"/>
      <c r="B14" s="49"/>
      <c r="C14" s="49" t="s">
        <v>309</v>
      </c>
      <c r="D14" s="49"/>
      <c r="E14" s="204" t="str">
        <f>V2</f>
        <v>Hemolytic anemia</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38"/>
  <sheetViews>
    <sheetView workbookViewId="0">
      <selection activeCell="H10" sqref="H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Meds'!A12</f>
        <v>0</v>
      </c>
      <c r="R2" t="str">
        <f>'Protected - Detail re Meds'!B12</f>
        <v>Cefotaxime/Clarforan</v>
      </c>
      <c r="S2" t="str">
        <f>'Protected - Detail re Meds'!C12</f>
        <v>Antibiotics</v>
      </c>
      <c r="T2" t="str">
        <f>'Protected - Detail re Meds'!D12</f>
        <v>Bacterial Infection</v>
      </c>
      <c r="U2" t="str">
        <f>'Protected - Detail re Meds'!E12</f>
        <v>BUN, Cr, LFTs</v>
      </c>
      <c r="V2" t="str">
        <f>'Protected - Detail re Meds'!F12</f>
        <v>Severe Colitis</v>
      </c>
      <c r="W2" t="str">
        <f>'Protected - Detail re Meds'!G12</f>
        <v>X</v>
      </c>
      <c r="X2">
        <f>'Protected - Detail re Meds'!H12</f>
        <v>0</v>
      </c>
      <c r="Y2">
        <f>'Protected - Detail re Meds'!I12</f>
        <v>0</v>
      </c>
      <c r="Z2">
        <f>'Protected - Detail re Meds'!J12</f>
        <v>0</v>
      </c>
      <c r="AA2">
        <f>'Protected - Detail re Meds'!L12</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Cefotaxime/Clarforan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LFTs</v>
      </c>
      <c r="F13" s="194"/>
      <c r="G13" s="194"/>
      <c r="H13" s="194"/>
      <c r="I13" s="194"/>
      <c r="J13" s="50"/>
      <c r="K13" s="49"/>
      <c r="L13" s="49"/>
      <c r="M13" s="49"/>
      <c r="N13" s="49"/>
      <c r="O13" s="35"/>
    </row>
    <row r="14" spans="1:27" ht="18.75" x14ac:dyDescent="0.3">
      <c r="A14" s="51"/>
      <c r="B14" s="49"/>
      <c r="C14" s="49" t="s">
        <v>309</v>
      </c>
      <c r="D14" s="49"/>
      <c r="E14" s="204" t="str">
        <f>V2</f>
        <v>Severe Colitis</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38"/>
  <sheetViews>
    <sheetView workbookViewId="0">
      <selection activeCell="I11" sqref="I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Meds'!A13</f>
        <v>0</v>
      </c>
      <c r="R2" t="str">
        <f>'Protected - Detail re Meds'!B13</f>
        <v>Cefoxitin/Mefoxin</v>
      </c>
      <c r="S2" t="str">
        <f>'Protected - Detail re Meds'!C13</f>
        <v>Antibiotics</v>
      </c>
      <c r="T2" t="str">
        <f>'Protected - Detail re Meds'!D13</f>
        <v>Bacterial Infection</v>
      </c>
      <c r="U2" t="str">
        <f>'Protected - Detail re Meds'!E13</f>
        <v>CBC, SCr, LFTs</v>
      </c>
      <c r="V2" t="str">
        <f>'Protected - Detail re Meds'!F13</f>
        <v>Bleeding; Can be given IV Push over 3-5 minutes</v>
      </c>
      <c r="W2">
        <f>'Protected - Detail re Meds'!G13</f>
        <v>0</v>
      </c>
      <c r="X2">
        <f>'Protected - Detail re Meds'!H13</f>
        <v>0</v>
      </c>
      <c r="Y2" t="str">
        <f>'Protected - Detail re Meds'!I13</f>
        <v>X</v>
      </c>
      <c r="Z2">
        <f>'Protected - Detail re Meds'!J13</f>
        <v>0</v>
      </c>
      <c r="AA2">
        <f>'Protected - Detail re Meds'!L13</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Cefoxitin/Mefoxin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SCr, LFTs</v>
      </c>
      <c r="F13" s="194"/>
      <c r="G13" s="194"/>
      <c r="H13" s="194"/>
      <c r="I13" s="194"/>
      <c r="J13" s="50"/>
      <c r="K13" s="49"/>
      <c r="L13" s="49"/>
      <c r="M13" s="49"/>
      <c r="N13" s="49"/>
      <c r="O13" s="35"/>
    </row>
    <row r="14" spans="1:27" ht="18.75" x14ac:dyDescent="0.3">
      <c r="A14" s="51"/>
      <c r="B14" s="49"/>
      <c r="C14" s="49" t="s">
        <v>309</v>
      </c>
      <c r="D14" s="49"/>
      <c r="E14" s="204" t="str">
        <f>V2</f>
        <v>Bleeding; Can be given IV Push over 3-5 minutes</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38"/>
  <sheetViews>
    <sheetView workbookViewId="0">
      <selection activeCell="A14" sqref="A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Meds'!A14</f>
        <v>0</v>
      </c>
      <c r="R2" t="str">
        <f>'Protected - Detail re Meds'!B14</f>
        <v>Ceftaroline/Teflaro</v>
      </c>
      <c r="S2" t="str">
        <f>'Protected - Detail re Meds'!C14</f>
        <v>Antibiotics</v>
      </c>
      <c r="T2" t="str">
        <f>'Protected - Detail re Meds'!D14</f>
        <v>Bacterial Infection</v>
      </c>
      <c r="U2" t="str">
        <f>'Protected - Detail re Meds'!E14</f>
        <v>CrCl, CBC w/diff, BMP</v>
      </c>
      <c r="V2" t="str">
        <f>'Protected - Detail re Meds'!F14</f>
        <v xml:space="preserve">Mini bag plus/not stable&gt;24 hours; diarrhea, c-diff, hemolytic anemia, nephrotoxic </v>
      </c>
      <c r="W2" t="str">
        <f>'Protected - Detail re Meds'!G14</f>
        <v>X</v>
      </c>
      <c r="X2">
        <f>'Protected - Detail re Meds'!H14</f>
        <v>0</v>
      </c>
      <c r="Y2">
        <f>'Protected - Detail re Meds'!I14</f>
        <v>0</v>
      </c>
      <c r="Z2">
        <f>'Protected - Detail re Meds'!J14</f>
        <v>0</v>
      </c>
      <c r="AA2">
        <f>'Protected - Detail re Meds'!L14</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Ceftaroline/Teflaro</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CrCl, CBC w/diff, BMP</v>
      </c>
      <c r="F13" s="194"/>
      <c r="G13" s="194"/>
      <c r="H13" s="194"/>
      <c r="I13" s="194"/>
      <c r="J13" s="50"/>
      <c r="K13" s="49"/>
      <c r="L13" s="49"/>
      <c r="M13" s="49"/>
      <c r="N13" s="49"/>
      <c r="O13" s="35"/>
    </row>
    <row r="14" spans="1:27" ht="63.75" customHeight="1" x14ac:dyDescent="0.3">
      <c r="A14" s="51"/>
      <c r="B14" s="49"/>
      <c r="C14" s="49" t="s">
        <v>309</v>
      </c>
      <c r="D14" s="49"/>
      <c r="E14" s="206" t="str">
        <f>V2</f>
        <v xml:space="preserve">Mini bag plus/not stable&gt;24 hours; diarrhea, c-diff, hemolytic anemia, nephrotoxic </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38"/>
  <sheetViews>
    <sheetView workbookViewId="0">
      <selection activeCell="B15" sqref="B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Meds'!A15</f>
        <v>0</v>
      </c>
      <c r="R2" t="str">
        <f>'Protected - Detail re Meds'!B15</f>
        <v>Ceftazidime/Fortaz</v>
      </c>
      <c r="S2" t="str">
        <f>'Protected - Detail re Meds'!C15</f>
        <v>Antibiotics</v>
      </c>
      <c r="T2" t="str">
        <f>'Protected - Detail re Meds'!D15</f>
        <v>Bacterial Infection</v>
      </c>
      <c r="U2" t="str">
        <f>'Protected - Detail re Meds'!E15</f>
        <v>CBC, BUN, Cr, PT</v>
      </c>
      <c r="V2" t="str">
        <f>'Protected - Detail re Meds'!F15</f>
        <v>Bleeding; IV Push over 3-5 min</v>
      </c>
      <c r="W2">
        <f>'Protected - Detail re Meds'!G15</f>
        <v>0</v>
      </c>
      <c r="X2">
        <f>'Protected - Detail re Meds'!H15</f>
        <v>0</v>
      </c>
      <c r="Y2" t="str">
        <f>'Protected - Detail re Meds'!I15</f>
        <v>X</v>
      </c>
      <c r="Z2">
        <f>'Protected - Detail re Meds'!J15</f>
        <v>0</v>
      </c>
      <c r="AA2">
        <f>'Protected - Detail re Meds'!L15</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Ceftazidime/Fortaz</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 PT</v>
      </c>
      <c r="F13" s="194"/>
      <c r="G13" s="194"/>
      <c r="H13" s="194"/>
      <c r="I13" s="194"/>
      <c r="J13" s="50"/>
      <c r="K13" s="49"/>
      <c r="L13" s="49"/>
      <c r="M13" s="49"/>
      <c r="N13" s="49"/>
      <c r="O13" s="35"/>
    </row>
    <row r="14" spans="1:27" ht="39.75" customHeight="1" x14ac:dyDescent="0.3">
      <c r="A14" s="51"/>
      <c r="B14" s="49"/>
      <c r="C14" s="49" t="s">
        <v>309</v>
      </c>
      <c r="D14" s="49"/>
      <c r="E14" s="206" t="str">
        <f>V2</f>
        <v>Bleeding; IV Push over 3-5 min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9"/>
  <sheetViews>
    <sheetView zoomScaleNormal="100" workbookViewId="0">
      <pane xSplit="2" ySplit="1" topLeftCell="F2" activePane="bottomRight" state="frozen"/>
      <selection pane="topRight" activeCell="C1" sqref="C1"/>
      <selection pane="bottomLeft" activeCell="A2" sqref="A2"/>
      <selection pane="bottomRight" activeCell="F5" sqref="F5"/>
    </sheetView>
  </sheetViews>
  <sheetFormatPr defaultRowHeight="15" x14ac:dyDescent="0.25"/>
  <cols>
    <col min="1" max="1" width="6" style="7" customWidth="1"/>
    <col min="2" max="2" width="24.42578125" style="2" customWidth="1"/>
    <col min="3" max="3" width="15.85546875" style="2" customWidth="1"/>
    <col min="4" max="4" width="34.7109375" style="2" customWidth="1"/>
    <col min="5" max="5" width="23.28515625" style="2" customWidth="1"/>
    <col min="6" max="6" width="45.5703125" style="2" customWidth="1"/>
    <col min="7" max="7" width="6.5703125" style="1" customWidth="1"/>
    <col min="8" max="9" width="10.42578125" style="1" customWidth="1"/>
    <col min="10" max="10" width="8" style="1" customWidth="1"/>
    <col min="11" max="11" width="104.85546875" style="121" customWidth="1"/>
    <col min="12" max="12" width="18.42578125" style="8" customWidth="1"/>
    <col min="13" max="13" width="17.42578125" customWidth="1"/>
  </cols>
  <sheetData>
    <row r="1" spans="1:12" s="9" customFormat="1" ht="30" x14ac:dyDescent="0.25">
      <c r="A1" s="10" t="s">
        <v>1</v>
      </c>
      <c r="B1" s="11" t="s">
        <v>50</v>
      </c>
      <c r="C1" s="11" t="s">
        <v>0</v>
      </c>
      <c r="D1" s="11" t="s">
        <v>33</v>
      </c>
      <c r="E1" s="11" t="s">
        <v>70</v>
      </c>
      <c r="F1" s="11" t="s">
        <v>308</v>
      </c>
      <c r="G1" s="12" t="s">
        <v>2</v>
      </c>
      <c r="H1" s="12" t="s">
        <v>46</v>
      </c>
      <c r="I1" s="12" t="s">
        <v>367</v>
      </c>
      <c r="J1" s="14" t="s">
        <v>71</v>
      </c>
      <c r="K1" s="12" t="s">
        <v>447</v>
      </c>
      <c r="L1" s="10" t="s">
        <v>69</v>
      </c>
    </row>
    <row r="2" spans="1:12" s="17" customFormat="1" x14ac:dyDescent="0.25">
      <c r="A2" s="15"/>
      <c r="B2" s="13" t="s">
        <v>73</v>
      </c>
      <c r="C2" s="13" t="s">
        <v>3</v>
      </c>
      <c r="D2" s="13" t="s">
        <v>39</v>
      </c>
      <c r="E2" s="13" t="s">
        <v>81</v>
      </c>
      <c r="F2" s="13" t="s">
        <v>113</v>
      </c>
      <c r="G2" s="15" t="s">
        <v>8</v>
      </c>
      <c r="H2" s="15"/>
      <c r="I2" s="15"/>
      <c r="J2" s="15"/>
      <c r="K2" s="127"/>
      <c r="L2" s="16"/>
    </row>
    <row r="3" spans="1:12" s="17" customFormat="1" x14ac:dyDescent="0.25">
      <c r="A3" s="15"/>
      <c r="B3" s="13" t="s">
        <v>72</v>
      </c>
      <c r="C3" s="13" t="s">
        <v>3</v>
      </c>
      <c r="D3" s="13" t="s">
        <v>39</v>
      </c>
      <c r="E3" s="13" t="s">
        <v>83</v>
      </c>
      <c r="F3" s="13" t="s">
        <v>75</v>
      </c>
      <c r="G3" s="15" t="s">
        <v>8</v>
      </c>
      <c r="H3" s="15"/>
      <c r="I3" s="15"/>
      <c r="J3" s="15"/>
      <c r="K3" s="127"/>
      <c r="L3" s="16"/>
    </row>
    <row r="4" spans="1:12" s="17" customFormat="1" ht="30" x14ac:dyDescent="0.25">
      <c r="A4" s="15"/>
      <c r="B4" s="13" t="s">
        <v>74</v>
      </c>
      <c r="C4" s="13" t="s">
        <v>3</v>
      </c>
      <c r="D4" s="13" t="s">
        <v>39</v>
      </c>
      <c r="E4" s="13" t="s">
        <v>176</v>
      </c>
      <c r="F4" s="13" t="s">
        <v>76</v>
      </c>
      <c r="G4" s="15" t="s">
        <v>8</v>
      </c>
      <c r="H4" s="15"/>
      <c r="I4" s="15"/>
      <c r="J4" s="15"/>
      <c r="K4" s="127"/>
      <c r="L4" s="16"/>
    </row>
    <row r="5" spans="1:12" s="17" customFormat="1" ht="195" x14ac:dyDescent="0.25">
      <c r="A5" s="133">
        <v>1</v>
      </c>
      <c r="B5" s="13" t="s">
        <v>444</v>
      </c>
      <c r="C5" s="13" t="s">
        <v>3</v>
      </c>
      <c r="D5" s="13" t="s">
        <v>445</v>
      </c>
      <c r="E5" s="13" t="s">
        <v>446</v>
      </c>
      <c r="F5" s="2" t="s">
        <v>448</v>
      </c>
      <c r="G5" s="15" t="s">
        <v>8</v>
      </c>
      <c r="H5" s="15"/>
      <c r="I5" s="15"/>
      <c r="J5" s="15"/>
      <c r="K5" s="131" t="s">
        <v>449</v>
      </c>
      <c r="L5" s="16"/>
    </row>
    <row r="6" spans="1:12" s="17" customFormat="1" ht="30" x14ac:dyDescent="0.25">
      <c r="A6" s="15"/>
      <c r="B6" s="13" t="s">
        <v>77</v>
      </c>
      <c r="C6" s="13" t="s">
        <v>3</v>
      </c>
      <c r="D6" s="13" t="s">
        <v>39</v>
      </c>
      <c r="E6" s="5" t="s">
        <v>193</v>
      </c>
      <c r="F6" s="5" t="s">
        <v>79</v>
      </c>
      <c r="G6" s="15"/>
      <c r="H6" s="15"/>
      <c r="I6" s="15"/>
      <c r="J6" s="15"/>
      <c r="K6" s="127"/>
      <c r="L6" s="16"/>
    </row>
    <row r="7" spans="1:12" s="17" customFormat="1" x14ac:dyDescent="0.25">
      <c r="A7" s="15"/>
      <c r="B7" s="13" t="s">
        <v>80</v>
      </c>
      <c r="C7" s="13" t="s">
        <v>3</v>
      </c>
      <c r="D7" s="13" t="s">
        <v>39</v>
      </c>
      <c r="E7" s="13" t="s">
        <v>83</v>
      </c>
      <c r="F7" s="5" t="s">
        <v>369</v>
      </c>
      <c r="G7" s="15"/>
      <c r="H7" s="15"/>
      <c r="I7" s="25" t="s">
        <v>8</v>
      </c>
      <c r="J7" s="15"/>
      <c r="K7" s="127"/>
      <c r="L7" s="16"/>
    </row>
    <row r="8" spans="1:12" s="17" customFormat="1" x14ac:dyDescent="0.25">
      <c r="A8" s="15"/>
      <c r="B8" s="13" t="s">
        <v>82</v>
      </c>
      <c r="C8" s="13" t="s">
        <v>3</v>
      </c>
      <c r="D8" s="13" t="s">
        <v>39</v>
      </c>
      <c r="E8" s="13" t="s">
        <v>84</v>
      </c>
      <c r="F8" s="5" t="s">
        <v>368</v>
      </c>
      <c r="G8" s="15"/>
      <c r="H8" s="15"/>
      <c r="I8" s="25" t="s">
        <v>8</v>
      </c>
      <c r="J8" s="15"/>
      <c r="K8" s="127"/>
      <c r="L8" s="16"/>
    </row>
    <row r="9" spans="1:12" s="17" customFormat="1" x14ac:dyDescent="0.25">
      <c r="A9" s="15"/>
      <c r="B9" s="13" t="s">
        <v>85</v>
      </c>
      <c r="C9" s="13" t="s">
        <v>3</v>
      </c>
      <c r="D9" s="13" t="s">
        <v>39</v>
      </c>
      <c r="E9" s="13" t="s">
        <v>86</v>
      </c>
      <c r="F9" s="5" t="s">
        <v>368</v>
      </c>
      <c r="G9" s="15"/>
      <c r="H9" s="15"/>
      <c r="I9" s="25" t="s">
        <v>8</v>
      </c>
      <c r="J9" s="15"/>
      <c r="K9" s="127"/>
      <c r="L9" s="16"/>
    </row>
    <row r="10" spans="1:12" s="17" customFormat="1" x14ac:dyDescent="0.25">
      <c r="A10" s="15"/>
      <c r="B10" s="13" t="s">
        <v>87</v>
      </c>
      <c r="C10" s="13" t="s">
        <v>3</v>
      </c>
      <c r="D10" s="13" t="s">
        <v>39</v>
      </c>
      <c r="E10" s="13" t="s">
        <v>88</v>
      </c>
      <c r="F10" s="13" t="s">
        <v>137</v>
      </c>
      <c r="G10" s="15"/>
      <c r="H10" s="15"/>
      <c r="I10" s="15"/>
      <c r="J10" s="15"/>
      <c r="K10" s="127"/>
      <c r="L10" s="16"/>
    </row>
    <row r="11" spans="1:12" s="17" customFormat="1" x14ac:dyDescent="0.25">
      <c r="A11" s="15"/>
      <c r="B11" s="13" t="s">
        <v>89</v>
      </c>
      <c r="C11" s="13" t="s">
        <v>3</v>
      </c>
      <c r="D11" s="13" t="s">
        <v>39</v>
      </c>
      <c r="E11" s="13" t="s">
        <v>90</v>
      </c>
      <c r="F11" s="13" t="s">
        <v>138</v>
      </c>
      <c r="G11" s="15"/>
      <c r="H11" s="15"/>
      <c r="I11" s="15"/>
      <c r="J11" s="15"/>
      <c r="K11" s="127"/>
      <c r="L11" s="16"/>
    </row>
    <row r="12" spans="1:12" s="17" customFormat="1" x14ac:dyDescent="0.25">
      <c r="A12" s="15"/>
      <c r="B12" s="13" t="s">
        <v>100</v>
      </c>
      <c r="C12" s="13" t="s">
        <v>3</v>
      </c>
      <c r="D12" s="13" t="s">
        <v>39</v>
      </c>
      <c r="E12" s="13" t="s">
        <v>83</v>
      </c>
      <c r="F12" s="13" t="s">
        <v>99</v>
      </c>
      <c r="G12" s="15" t="s">
        <v>8</v>
      </c>
      <c r="H12" s="15"/>
      <c r="I12" s="15"/>
      <c r="J12" s="15"/>
      <c r="K12" s="127"/>
      <c r="L12" s="16"/>
    </row>
    <row r="13" spans="1:12" s="17" customFormat="1" x14ac:dyDescent="0.25">
      <c r="A13" s="15"/>
      <c r="B13" s="13" t="s">
        <v>91</v>
      </c>
      <c r="C13" s="13" t="s">
        <v>3</v>
      </c>
      <c r="D13" s="13" t="s">
        <v>39</v>
      </c>
      <c r="E13" s="13" t="s">
        <v>92</v>
      </c>
      <c r="F13" s="5" t="s">
        <v>368</v>
      </c>
      <c r="G13" s="15"/>
      <c r="H13" s="15"/>
      <c r="I13" s="25" t="s">
        <v>8</v>
      </c>
      <c r="J13" s="15"/>
      <c r="K13" s="127"/>
      <c r="L13" s="16"/>
    </row>
    <row r="14" spans="1:12" s="17" customFormat="1" ht="30" x14ac:dyDescent="0.25">
      <c r="A14" s="15"/>
      <c r="B14" s="5" t="s">
        <v>387</v>
      </c>
      <c r="C14" s="5" t="s">
        <v>3</v>
      </c>
      <c r="D14" s="5" t="s">
        <v>39</v>
      </c>
      <c r="E14" s="5" t="s">
        <v>388</v>
      </c>
      <c r="F14" s="5" t="s">
        <v>389</v>
      </c>
      <c r="G14" s="25" t="s">
        <v>8</v>
      </c>
      <c r="H14" s="25"/>
      <c r="I14" s="25"/>
      <c r="J14" s="15"/>
      <c r="K14" s="127"/>
      <c r="L14" s="16"/>
    </row>
    <row r="15" spans="1:12" s="17" customFormat="1" x14ac:dyDescent="0.25">
      <c r="A15" s="15"/>
      <c r="B15" s="13" t="s">
        <v>93</v>
      </c>
      <c r="C15" s="13" t="s">
        <v>3</v>
      </c>
      <c r="D15" s="13" t="s">
        <v>39</v>
      </c>
      <c r="E15" s="13" t="s">
        <v>94</v>
      </c>
      <c r="F15" s="13" t="s">
        <v>393</v>
      </c>
      <c r="G15" s="15"/>
      <c r="H15" s="15"/>
      <c r="I15" s="15" t="s">
        <v>8</v>
      </c>
      <c r="J15" s="15"/>
      <c r="K15" s="127"/>
      <c r="L15" s="16"/>
    </row>
    <row r="16" spans="1:12" ht="79.5" customHeight="1" x14ac:dyDescent="0.25">
      <c r="A16" s="84"/>
      <c r="B16" s="3" t="s">
        <v>400</v>
      </c>
      <c r="C16" s="3" t="s">
        <v>398</v>
      </c>
      <c r="D16" s="3" t="s">
        <v>399</v>
      </c>
      <c r="E16" s="3" t="s">
        <v>401</v>
      </c>
      <c r="F16" s="3" t="s">
        <v>402</v>
      </c>
      <c r="G16" s="85" t="s">
        <v>8</v>
      </c>
      <c r="H16" s="85"/>
      <c r="I16" s="85"/>
      <c r="J16" s="85"/>
      <c r="K16" s="85"/>
      <c r="L16" s="3"/>
    </row>
    <row r="17" spans="1:12" s="17" customFormat="1" ht="30" x14ac:dyDescent="0.25">
      <c r="A17" s="15"/>
      <c r="B17" s="13" t="s">
        <v>95</v>
      </c>
      <c r="C17" s="13" t="s">
        <v>3</v>
      </c>
      <c r="D17" s="13" t="s">
        <v>39</v>
      </c>
      <c r="E17" s="13" t="s">
        <v>84</v>
      </c>
      <c r="F17" s="5" t="s">
        <v>430</v>
      </c>
      <c r="G17" s="15"/>
      <c r="H17" s="15"/>
      <c r="I17" s="25" t="s">
        <v>8</v>
      </c>
      <c r="J17" s="15"/>
      <c r="K17" s="127"/>
      <c r="L17" s="16"/>
    </row>
    <row r="18" spans="1:12" s="17" customFormat="1" x14ac:dyDescent="0.25">
      <c r="A18" s="15"/>
      <c r="B18" s="13" t="s">
        <v>96</v>
      </c>
      <c r="C18" s="13" t="s">
        <v>3</v>
      </c>
      <c r="D18" s="13" t="s">
        <v>39</v>
      </c>
      <c r="E18" s="13" t="s">
        <v>97</v>
      </c>
      <c r="F18" s="13" t="s">
        <v>98</v>
      </c>
      <c r="G18" s="15" t="s">
        <v>8</v>
      </c>
      <c r="H18" s="15"/>
      <c r="I18" s="15"/>
      <c r="J18" s="15"/>
      <c r="K18" s="127"/>
      <c r="L18" s="16"/>
    </row>
    <row r="19" spans="1:12" s="17" customFormat="1" x14ac:dyDescent="0.25">
      <c r="A19" s="15"/>
      <c r="B19" s="5" t="s">
        <v>316</v>
      </c>
      <c r="C19" s="13" t="s">
        <v>3</v>
      </c>
      <c r="D19" s="13" t="s">
        <v>39</v>
      </c>
      <c r="E19" s="13" t="s">
        <v>97</v>
      </c>
      <c r="F19" s="13" t="s">
        <v>99</v>
      </c>
      <c r="G19" s="15"/>
      <c r="H19" s="15"/>
      <c r="I19" s="15"/>
      <c r="J19" s="15"/>
      <c r="K19" s="127"/>
      <c r="L19" s="16"/>
    </row>
    <row r="20" spans="1:12" s="17" customFormat="1" ht="45" x14ac:dyDescent="0.25">
      <c r="A20" s="15"/>
      <c r="B20" s="13" t="s">
        <v>101</v>
      </c>
      <c r="C20" s="13" t="s">
        <v>3</v>
      </c>
      <c r="D20" s="13" t="s">
        <v>39</v>
      </c>
      <c r="E20" s="13" t="s">
        <v>102</v>
      </c>
      <c r="F20" s="5" t="s">
        <v>377</v>
      </c>
      <c r="G20" s="15"/>
      <c r="H20" s="15"/>
      <c r="I20" s="25" t="s">
        <v>8</v>
      </c>
      <c r="J20" s="15"/>
      <c r="K20" s="127"/>
      <c r="L20" s="16"/>
    </row>
    <row r="21" spans="1:12" s="17" customFormat="1" x14ac:dyDescent="0.25">
      <c r="A21" s="15"/>
      <c r="B21" s="13" t="s">
        <v>103</v>
      </c>
      <c r="C21" s="13" t="s">
        <v>3</v>
      </c>
      <c r="D21" s="13" t="s">
        <v>39</v>
      </c>
      <c r="E21" s="13" t="s">
        <v>104</v>
      </c>
      <c r="F21" s="13" t="s">
        <v>105</v>
      </c>
      <c r="G21" s="15"/>
      <c r="H21" s="15"/>
      <c r="I21" s="15"/>
      <c r="J21" s="15"/>
      <c r="K21" s="127"/>
      <c r="L21" s="16"/>
    </row>
    <row r="22" spans="1:12" s="17" customFormat="1" x14ac:dyDescent="0.25">
      <c r="A22" s="15"/>
      <c r="B22" s="5" t="s">
        <v>317</v>
      </c>
      <c r="C22" s="13" t="s">
        <v>3</v>
      </c>
      <c r="D22" s="13" t="s">
        <v>39</v>
      </c>
      <c r="E22" s="13" t="s">
        <v>78</v>
      </c>
      <c r="F22" s="13" t="s">
        <v>106</v>
      </c>
      <c r="G22" s="15" t="s">
        <v>8</v>
      </c>
      <c r="H22" s="15" t="s">
        <v>8</v>
      </c>
      <c r="I22" s="15"/>
      <c r="J22" s="15" t="s">
        <v>8</v>
      </c>
      <c r="K22" s="127"/>
      <c r="L22" s="16"/>
    </row>
    <row r="23" spans="1:12" s="17" customFormat="1" x14ac:dyDescent="0.25">
      <c r="A23" s="15"/>
      <c r="B23" s="13" t="s">
        <v>107</v>
      </c>
      <c r="C23" s="13" t="s">
        <v>3</v>
      </c>
      <c r="D23" s="13" t="s">
        <v>39</v>
      </c>
      <c r="E23" s="13" t="s">
        <v>108</v>
      </c>
      <c r="F23" s="13" t="s">
        <v>109</v>
      </c>
      <c r="G23" s="15"/>
      <c r="H23" s="15"/>
      <c r="I23" s="15"/>
      <c r="J23" s="15"/>
      <c r="K23" s="127"/>
      <c r="L23" s="16"/>
    </row>
    <row r="24" spans="1:12" s="17" customFormat="1" ht="37.5" customHeight="1" x14ac:dyDescent="0.25">
      <c r="A24" s="15"/>
      <c r="B24" s="13" t="s">
        <v>111</v>
      </c>
      <c r="C24" s="13" t="s">
        <v>3</v>
      </c>
      <c r="D24" s="13" t="s">
        <v>39</v>
      </c>
      <c r="E24" s="13" t="s">
        <v>83</v>
      </c>
      <c r="F24" s="13" t="s">
        <v>110</v>
      </c>
      <c r="G24" s="15"/>
      <c r="H24" s="15"/>
      <c r="I24" s="15"/>
      <c r="J24" s="15"/>
      <c r="K24" s="127"/>
      <c r="L24" s="16"/>
    </row>
    <row r="25" spans="1:12" s="17" customFormat="1" x14ac:dyDescent="0.25">
      <c r="A25" s="15"/>
      <c r="B25" s="13" t="s">
        <v>4</v>
      </c>
      <c r="C25" s="13" t="s">
        <v>3</v>
      </c>
      <c r="D25" s="13" t="s">
        <v>39</v>
      </c>
      <c r="E25" s="13" t="s">
        <v>112</v>
      </c>
      <c r="F25" s="13" t="s">
        <v>139</v>
      </c>
      <c r="G25" s="15"/>
      <c r="H25" s="15"/>
      <c r="I25" s="15"/>
      <c r="J25" s="15"/>
      <c r="K25" s="127"/>
      <c r="L25" s="16"/>
    </row>
    <row r="26" spans="1:12" s="17" customFormat="1" x14ac:dyDescent="0.25">
      <c r="A26" s="15"/>
      <c r="B26" s="13" t="s">
        <v>114</v>
      </c>
      <c r="C26" s="13" t="s">
        <v>3</v>
      </c>
      <c r="D26" s="13" t="s">
        <v>39</v>
      </c>
      <c r="E26" s="13" t="s">
        <v>97</v>
      </c>
      <c r="F26" s="13" t="s">
        <v>115</v>
      </c>
      <c r="G26" s="15"/>
      <c r="H26" s="15"/>
      <c r="I26" s="15"/>
      <c r="J26" s="15"/>
      <c r="K26" s="127"/>
      <c r="L26" s="16"/>
    </row>
    <row r="27" spans="1:12" s="17" customFormat="1" x14ac:dyDescent="0.25">
      <c r="A27" s="15"/>
      <c r="B27" s="13" t="s">
        <v>116</v>
      </c>
      <c r="C27" s="13" t="s">
        <v>3</v>
      </c>
      <c r="D27" s="13" t="s">
        <v>39</v>
      </c>
      <c r="E27" s="13" t="s">
        <v>112</v>
      </c>
      <c r="F27" s="13" t="s">
        <v>113</v>
      </c>
      <c r="G27" s="15" t="s">
        <v>8</v>
      </c>
      <c r="H27" s="15"/>
      <c r="I27" s="15"/>
      <c r="J27" s="15"/>
      <c r="K27" s="127"/>
      <c r="L27" s="16"/>
    </row>
    <row r="28" spans="1:12" s="17" customFormat="1" x14ac:dyDescent="0.25">
      <c r="A28" s="15"/>
      <c r="B28" s="13" t="s">
        <v>117</v>
      </c>
      <c r="C28" s="13" t="s">
        <v>3</v>
      </c>
      <c r="D28" s="13" t="s">
        <v>39</v>
      </c>
      <c r="E28" s="13" t="s">
        <v>394</v>
      </c>
      <c r="F28" s="13" t="s">
        <v>118</v>
      </c>
      <c r="G28" s="15"/>
      <c r="H28" s="25"/>
      <c r="I28" s="25"/>
      <c r="J28" s="15"/>
      <c r="K28" s="127"/>
      <c r="L28" s="16"/>
    </row>
    <row r="29" spans="1:12" s="17" customFormat="1" x14ac:dyDescent="0.25">
      <c r="A29" s="15"/>
      <c r="B29" s="13" t="s">
        <v>119</v>
      </c>
      <c r="C29" s="13" t="s">
        <v>3</v>
      </c>
      <c r="D29" s="13" t="s">
        <v>39</v>
      </c>
      <c r="E29" s="13" t="s">
        <v>97</v>
      </c>
      <c r="F29" s="13" t="s">
        <v>120</v>
      </c>
      <c r="G29" s="15"/>
      <c r="H29" s="15"/>
      <c r="I29" s="15"/>
      <c r="J29" s="15"/>
      <c r="K29" s="127"/>
      <c r="L29" s="16"/>
    </row>
    <row r="30" spans="1:12" s="17" customFormat="1" ht="45" x14ac:dyDescent="0.25">
      <c r="A30" s="15"/>
      <c r="B30" s="5" t="s">
        <v>383</v>
      </c>
      <c r="C30" s="5" t="s">
        <v>3</v>
      </c>
      <c r="D30" s="5" t="s">
        <v>384</v>
      </c>
      <c r="E30" s="5" t="s">
        <v>385</v>
      </c>
      <c r="F30" s="5" t="s">
        <v>386</v>
      </c>
      <c r="G30" s="25" t="s">
        <v>8</v>
      </c>
      <c r="H30" s="25" t="s">
        <v>8</v>
      </c>
      <c r="I30" s="15"/>
      <c r="J30" s="15"/>
      <c r="K30" s="127"/>
      <c r="L30" s="16"/>
    </row>
    <row r="31" spans="1:12" s="17" customFormat="1" x14ac:dyDescent="0.25">
      <c r="A31" s="15"/>
      <c r="B31" s="13" t="s">
        <v>121</v>
      </c>
      <c r="C31" s="13" t="s">
        <v>3</v>
      </c>
      <c r="D31" s="13" t="s">
        <v>39</v>
      </c>
      <c r="E31" s="13" t="s">
        <v>122</v>
      </c>
      <c r="F31" s="13" t="s">
        <v>123</v>
      </c>
      <c r="G31" s="15"/>
      <c r="H31" s="15"/>
      <c r="I31" s="15"/>
      <c r="J31" s="15"/>
      <c r="K31" s="127"/>
      <c r="L31" s="16"/>
    </row>
    <row r="32" spans="1:12" s="17" customFormat="1" ht="16.5" customHeight="1" x14ac:dyDescent="0.25">
      <c r="A32" s="15"/>
      <c r="B32" s="13" t="s">
        <v>124</v>
      </c>
      <c r="C32" s="13" t="s">
        <v>3</v>
      </c>
      <c r="D32" s="13" t="s">
        <v>39</v>
      </c>
      <c r="E32" s="13" t="s">
        <v>108</v>
      </c>
      <c r="F32" s="13" t="s">
        <v>125</v>
      </c>
      <c r="G32" s="15" t="s">
        <v>8</v>
      </c>
      <c r="H32" s="15" t="s">
        <v>8</v>
      </c>
      <c r="I32" s="15"/>
      <c r="J32" s="15"/>
      <c r="K32" s="127"/>
      <c r="L32" s="16"/>
    </row>
    <row r="33" spans="1:12" s="17" customFormat="1" ht="17.25" customHeight="1" x14ac:dyDescent="0.25">
      <c r="A33" s="15"/>
      <c r="B33" s="13" t="s">
        <v>5</v>
      </c>
      <c r="C33" s="13" t="s">
        <v>3</v>
      </c>
      <c r="D33" s="13" t="s">
        <v>39</v>
      </c>
      <c r="E33" s="13" t="s">
        <v>97</v>
      </c>
      <c r="F33" s="13" t="s">
        <v>126</v>
      </c>
      <c r="G33" s="15" t="s">
        <v>8</v>
      </c>
      <c r="H33" s="25" t="s">
        <v>8</v>
      </c>
      <c r="I33" s="25"/>
      <c r="J33" s="15"/>
      <c r="K33" s="127"/>
      <c r="L33" s="16"/>
    </row>
    <row r="34" spans="1:12" s="17" customFormat="1" x14ac:dyDescent="0.25">
      <c r="A34" s="15"/>
      <c r="B34" s="13" t="s">
        <v>6</v>
      </c>
      <c r="C34" s="13" t="s">
        <v>3</v>
      </c>
      <c r="D34" s="13" t="s">
        <v>39</v>
      </c>
      <c r="E34" s="13" t="s">
        <v>108</v>
      </c>
      <c r="F34" s="13" t="s">
        <v>128</v>
      </c>
      <c r="G34" s="15" t="s">
        <v>8</v>
      </c>
      <c r="H34" s="25" t="s">
        <v>8</v>
      </c>
      <c r="I34" s="25"/>
      <c r="J34" s="15"/>
      <c r="K34" s="127"/>
      <c r="L34" s="16"/>
    </row>
    <row r="35" spans="1:12" s="17" customFormat="1" ht="27.75" customHeight="1" x14ac:dyDescent="0.25">
      <c r="A35" s="15"/>
      <c r="B35" s="13" t="s">
        <v>127</v>
      </c>
      <c r="C35" s="13" t="s">
        <v>3</v>
      </c>
      <c r="D35" s="13" t="s">
        <v>39</v>
      </c>
      <c r="E35" s="13" t="s">
        <v>108</v>
      </c>
      <c r="F35" s="13" t="s">
        <v>128</v>
      </c>
      <c r="G35" s="15" t="s">
        <v>8</v>
      </c>
      <c r="H35" s="15"/>
      <c r="I35" s="15"/>
      <c r="J35" s="15"/>
      <c r="K35" s="127"/>
      <c r="L35" s="16"/>
    </row>
    <row r="36" spans="1:12" s="17" customFormat="1" ht="27" customHeight="1" x14ac:dyDescent="0.25">
      <c r="A36" s="15"/>
      <c r="B36" s="13" t="s">
        <v>130</v>
      </c>
      <c r="C36" s="13" t="s">
        <v>3</v>
      </c>
      <c r="D36" s="13" t="s">
        <v>39</v>
      </c>
      <c r="E36" s="13" t="s">
        <v>108</v>
      </c>
      <c r="F36" s="13" t="s">
        <v>129</v>
      </c>
      <c r="G36" s="15" t="s">
        <v>8</v>
      </c>
      <c r="H36" s="15" t="s">
        <v>8</v>
      </c>
      <c r="I36" s="15"/>
      <c r="J36" s="15"/>
      <c r="K36" s="127"/>
      <c r="L36" s="16"/>
    </row>
    <row r="37" spans="1:12" s="17" customFormat="1" ht="28.5" customHeight="1" x14ac:dyDescent="0.25">
      <c r="A37" s="15"/>
      <c r="B37" s="13" t="s">
        <v>131</v>
      </c>
      <c r="C37" s="13" t="s">
        <v>3</v>
      </c>
      <c r="D37" s="13" t="s">
        <v>39</v>
      </c>
      <c r="E37" s="13" t="s">
        <v>108</v>
      </c>
      <c r="F37" s="13" t="s">
        <v>132</v>
      </c>
      <c r="G37" s="15" t="s">
        <v>8</v>
      </c>
      <c r="H37" s="15"/>
      <c r="I37" s="15"/>
      <c r="J37" s="15"/>
      <c r="K37" s="127"/>
      <c r="L37" s="16"/>
    </row>
    <row r="38" spans="1:12" s="17" customFormat="1" ht="28.5" customHeight="1" x14ac:dyDescent="0.25">
      <c r="A38" s="15"/>
      <c r="B38" s="13" t="s">
        <v>133</v>
      </c>
      <c r="C38" s="13" t="s">
        <v>3</v>
      </c>
      <c r="D38" s="13" t="s">
        <v>39</v>
      </c>
      <c r="E38" s="13" t="s">
        <v>140</v>
      </c>
      <c r="F38" s="13" t="s">
        <v>134</v>
      </c>
      <c r="G38" s="15" t="s">
        <v>8</v>
      </c>
      <c r="H38" s="15"/>
      <c r="I38" s="15"/>
      <c r="J38" s="15" t="s">
        <v>8</v>
      </c>
      <c r="K38" s="127"/>
      <c r="L38" s="16"/>
    </row>
    <row r="39" spans="1:12" s="17" customFormat="1" x14ac:dyDescent="0.25">
      <c r="A39" s="15"/>
      <c r="B39" s="13" t="s">
        <v>7</v>
      </c>
      <c r="C39" s="13" t="s">
        <v>3</v>
      </c>
      <c r="D39" s="13" t="s">
        <v>39</v>
      </c>
      <c r="E39" s="13" t="s">
        <v>83</v>
      </c>
      <c r="F39" s="5" t="s">
        <v>318</v>
      </c>
      <c r="G39" s="15"/>
      <c r="H39" s="15"/>
      <c r="I39" s="15"/>
      <c r="J39" s="15"/>
      <c r="K39" s="127"/>
      <c r="L39" s="16"/>
    </row>
    <row r="40" spans="1:12" s="17" customFormat="1" x14ac:dyDescent="0.25">
      <c r="A40" s="15"/>
      <c r="B40" s="13" t="s">
        <v>135</v>
      </c>
      <c r="C40" s="13" t="s">
        <v>3</v>
      </c>
      <c r="D40" s="13" t="s">
        <v>39</v>
      </c>
      <c r="E40" s="13" t="s">
        <v>108</v>
      </c>
      <c r="F40" s="13" t="s">
        <v>136</v>
      </c>
      <c r="G40" s="15" t="s">
        <v>8</v>
      </c>
      <c r="H40" s="15"/>
      <c r="I40" s="15"/>
      <c r="J40" s="15"/>
      <c r="K40" s="127"/>
      <c r="L40" s="16"/>
    </row>
    <row r="41" spans="1:12" s="21" customFormat="1" x14ac:dyDescent="0.25">
      <c r="A41" s="18"/>
      <c r="B41" s="19" t="s">
        <v>141</v>
      </c>
      <c r="C41" s="19" t="s">
        <v>3</v>
      </c>
      <c r="D41" s="19" t="s">
        <v>39</v>
      </c>
      <c r="E41" s="19" t="s">
        <v>97</v>
      </c>
      <c r="F41" s="19" t="s">
        <v>136</v>
      </c>
      <c r="G41" s="18" t="s">
        <v>8</v>
      </c>
      <c r="H41" s="4" t="s">
        <v>8</v>
      </c>
      <c r="I41" s="4" t="s">
        <v>8</v>
      </c>
      <c r="J41" s="18" t="s">
        <v>8</v>
      </c>
      <c r="K41" s="128"/>
      <c r="L41" s="20"/>
    </row>
    <row r="42" spans="1:12" s="21" customFormat="1" ht="28.5" customHeight="1" x14ac:dyDescent="0.25">
      <c r="A42" s="18"/>
      <c r="B42" s="19" t="s">
        <v>144</v>
      </c>
      <c r="C42" s="19" t="s">
        <v>3</v>
      </c>
      <c r="D42" s="19" t="s">
        <v>39</v>
      </c>
      <c r="E42" s="19" t="s">
        <v>145</v>
      </c>
      <c r="F42" s="19" t="s">
        <v>146</v>
      </c>
      <c r="G42" s="18"/>
      <c r="H42" s="18"/>
      <c r="I42" s="18"/>
      <c r="J42" s="18"/>
      <c r="K42" s="128"/>
      <c r="L42" s="20"/>
    </row>
    <row r="43" spans="1:12" s="21" customFormat="1" ht="213.75" x14ac:dyDescent="0.25">
      <c r="A43" s="160">
        <v>2</v>
      </c>
      <c r="B43" s="161" t="s">
        <v>147</v>
      </c>
      <c r="C43" s="161" t="s">
        <v>3</v>
      </c>
      <c r="D43" s="161" t="s">
        <v>39</v>
      </c>
      <c r="E43" s="161" t="s">
        <v>148</v>
      </c>
      <c r="F43" s="161" t="s">
        <v>458</v>
      </c>
      <c r="G43" s="160" t="s">
        <v>8</v>
      </c>
      <c r="H43" s="160"/>
      <c r="I43" s="160"/>
      <c r="J43" s="160" t="s">
        <v>8</v>
      </c>
      <c r="K43" s="158" t="s">
        <v>459</v>
      </c>
      <c r="L43" s="20"/>
    </row>
    <row r="44" spans="1:12" s="21" customFormat="1" x14ac:dyDescent="0.25">
      <c r="A44" s="18"/>
      <c r="B44" s="19" t="s">
        <v>142</v>
      </c>
      <c r="C44" s="19" t="s">
        <v>9</v>
      </c>
      <c r="D44" s="19" t="s">
        <v>40</v>
      </c>
      <c r="E44" s="19" t="s">
        <v>97</v>
      </c>
      <c r="F44" s="19" t="s">
        <v>143</v>
      </c>
      <c r="G44" s="18" t="s">
        <v>8</v>
      </c>
      <c r="H44" s="18" t="s">
        <v>8</v>
      </c>
      <c r="I44" s="18"/>
      <c r="J44" s="18" t="s">
        <v>8</v>
      </c>
      <c r="K44" s="128"/>
      <c r="L44" s="20"/>
    </row>
    <row r="45" spans="1:12" s="21" customFormat="1" ht="60" x14ac:dyDescent="0.25">
      <c r="A45" s="18">
        <v>1</v>
      </c>
      <c r="B45" s="19" t="s">
        <v>10</v>
      </c>
      <c r="C45" s="19" t="s">
        <v>9</v>
      </c>
      <c r="D45" s="19" t="s">
        <v>41</v>
      </c>
      <c r="E45" s="3" t="s">
        <v>194</v>
      </c>
      <c r="F45" s="3" t="s">
        <v>342</v>
      </c>
      <c r="G45" s="18" t="s">
        <v>8</v>
      </c>
      <c r="H45" s="18" t="s">
        <v>8</v>
      </c>
      <c r="I45" s="18"/>
      <c r="J45" s="18"/>
      <c r="K45" s="128"/>
      <c r="L45" s="20"/>
    </row>
    <row r="46" spans="1:12" s="21" customFormat="1" ht="60" x14ac:dyDescent="0.25">
      <c r="A46" s="18">
        <v>1</v>
      </c>
      <c r="B46" s="3" t="s">
        <v>319</v>
      </c>
      <c r="C46" s="19" t="s">
        <v>9</v>
      </c>
      <c r="D46" s="19" t="s">
        <v>41</v>
      </c>
      <c r="E46" s="3" t="s">
        <v>194</v>
      </c>
      <c r="F46" s="3" t="s">
        <v>342</v>
      </c>
      <c r="G46" s="18" t="s">
        <v>8</v>
      </c>
      <c r="H46" s="18" t="s">
        <v>8</v>
      </c>
      <c r="I46" s="18"/>
      <c r="J46" s="18"/>
      <c r="K46" s="128"/>
      <c r="L46" s="20"/>
    </row>
    <row r="47" spans="1:12" s="21" customFormat="1" ht="60" x14ac:dyDescent="0.25">
      <c r="A47" s="18">
        <v>1</v>
      </c>
      <c r="B47" s="3" t="s">
        <v>320</v>
      </c>
      <c r="C47" s="19" t="s">
        <v>9</v>
      </c>
      <c r="D47" s="19" t="s">
        <v>41</v>
      </c>
      <c r="E47" s="19" t="s">
        <v>149</v>
      </c>
      <c r="F47" s="3" t="s">
        <v>342</v>
      </c>
      <c r="G47" s="18" t="s">
        <v>8</v>
      </c>
      <c r="H47" s="18" t="s">
        <v>8</v>
      </c>
      <c r="I47" s="18"/>
      <c r="J47" s="18"/>
      <c r="K47" s="128"/>
      <c r="L47" s="20"/>
    </row>
    <row r="48" spans="1:12" s="21" customFormat="1" ht="30" x14ac:dyDescent="0.25">
      <c r="A48" s="18"/>
      <c r="B48" s="19" t="s">
        <v>150</v>
      </c>
      <c r="C48" s="19" t="s">
        <v>9</v>
      </c>
      <c r="D48" s="19" t="s">
        <v>41</v>
      </c>
      <c r="E48" s="19" t="s">
        <v>83</v>
      </c>
      <c r="F48" s="3" t="s">
        <v>289</v>
      </c>
      <c r="G48" s="18" t="s">
        <v>8</v>
      </c>
      <c r="H48" s="18" t="s">
        <v>8</v>
      </c>
      <c r="I48" s="18"/>
      <c r="J48" s="18"/>
      <c r="K48" s="128"/>
      <c r="L48" s="20"/>
    </row>
    <row r="49" spans="1:12" s="21" customFormat="1" x14ac:dyDescent="0.25">
      <c r="A49" s="18"/>
      <c r="B49" s="19" t="s">
        <v>151</v>
      </c>
      <c r="C49" s="19" t="s">
        <v>9</v>
      </c>
      <c r="D49" s="19" t="s">
        <v>41</v>
      </c>
      <c r="E49" s="19" t="s">
        <v>78</v>
      </c>
      <c r="F49" s="19" t="s">
        <v>152</v>
      </c>
      <c r="G49" s="18" t="s">
        <v>8</v>
      </c>
      <c r="H49" s="18" t="s">
        <v>8</v>
      </c>
      <c r="I49" s="18"/>
      <c r="J49" s="18"/>
      <c r="K49" s="128"/>
      <c r="L49" s="20"/>
    </row>
    <row r="50" spans="1:12" s="21" customFormat="1" ht="30" x14ac:dyDescent="0.25">
      <c r="A50" s="18"/>
      <c r="B50" s="19" t="s">
        <v>153</v>
      </c>
      <c r="C50" s="19" t="s">
        <v>9</v>
      </c>
      <c r="D50" s="19" t="s">
        <v>57</v>
      </c>
      <c r="E50" s="19" t="s">
        <v>154</v>
      </c>
      <c r="F50" s="19" t="s">
        <v>177</v>
      </c>
      <c r="G50" s="18" t="s">
        <v>8</v>
      </c>
      <c r="H50" s="18" t="s">
        <v>8</v>
      </c>
      <c r="I50" s="18"/>
      <c r="J50" s="18"/>
      <c r="K50" s="128"/>
      <c r="L50" s="20"/>
    </row>
    <row r="51" spans="1:12" s="21" customFormat="1" ht="30" x14ac:dyDescent="0.25">
      <c r="A51" s="22"/>
      <c r="B51" s="23" t="s">
        <v>155</v>
      </c>
      <c r="C51" s="23" t="s">
        <v>9</v>
      </c>
      <c r="D51" s="23" t="s">
        <v>40</v>
      </c>
      <c r="E51" s="23" t="s">
        <v>157</v>
      </c>
      <c r="F51" s="23" t="s">
        <v>178</v>
      </c>
      <c r="G51" s="22" t="s">
        <v>8</v>
      </c>
      <c r="H51" s="22" t="s">
        <v>8</v>
      </c>
      <c r="I51" s="22"/>
      <c r="J51" s="22"/>
      <c r="K51" s="129"/>
      <c r="L51" s="24"/>
    </row>
    <row r="52" spans="1:12" s="21" customFormat="1" x14ac:dyDescent="0.25">
      <c r="A52" s="22"/>
      <c r="B52" s="23" t="s">
        <v>156</v>
      </c>
      <c r="C52" s="23" t="s">
        <v>9</v>
      </c>
      <c r="D52" s="23" t="s">
        <v>41</v>
      </c>
      <c r="E52" s="23" t="s">
        <v>97</v>
      </c>
      <c r="F52" s="23" t="s">
        <v>158</v>
      </c>
      <c r="G52" s="22" t="s">
        <v>8</v>
      </c>
      <c r="H52" s="22"/>
      <c r="I52" s="22"/>
      <c r="J52" s="22"/>
      <c r="K52" s="129"/>
      <c r="L52" s="24"/>
    </row>
    <row r="53" spans="1:12" s="21" customFormat="1" ht="30" customHeight="1" x14ac:dyDescent="0.25">
      <c r="A53" s="18">
        <v>1</v>
      </c>
      <c r="B53" s="19" t="s">
        <v>159</v>
      </c>
      <c r="C53" s="19" t="s">
        <v>11</v>
      </c>
      <c r="D53" s="19" t="s">
        <v>42</v>
      </c>
      <c r="E53" s="19" t="s">
        <v>161</v>
      </c>
      <c r="F53" s="3" t="s">
        <v>343</v>
      </c>
      <c r="G53" s="18" t="s">
        <v>8</v>
      </c>
      <c r="H53" s="18" t="s">
        <v>8</v>
      </c>
      <c r="I53" s="18"/>
      <c r="J53" s="18" t="s">
        <v>8</v>
      </c>
      <c r="K53" s="128"/>
      <c r="L53" s="20" t="s">
        <v>55</v>
      </c>
    </row>
    <row r="54" spans="1:12" s="21" customFormat="1" ht="72" customHeight="1" x14ac:dyDescent="0.25">
      <c r="A54" s="18">
        <v>1</v>
      </c>
      <c r="B54" s="19" t="s">
        <v>160</v>
      </c>
      <c r="C54" s="19" t="s">
        <v>11</v>
      </c>
      <c r="D54" s="19" t="s">
        <v>42</v>
      </c>
      <c r="E54" s="19" t="s">
        <v>162</v>
      </c>
      <c r="F54" s="3" t="s">
        <v>344</v>
      </c>
      <c r="G54" s="18" t="s">
        <v>8</v>
      </c>
      <c r="H54" s="18" t="s">
        <v>8</v>
      </c>
      <c r="I54" s="18"/>
      <c r="J54" s="18"/>
      <c r="K54" s="128"/>
      <c r="L54" s="20" t="s">
        <v>55</v>
      </c>
    </row>
    <row r="55" spans="1:12" s="21" customFormat="1" ht="45" x14ac:dyDescent="0.25">
      <c r="A55" s="18">
        <v>2</v>
      </c>
      <c r="B55" s="19" t="s">
        <v>163</v>
      </c>
      <c r="C55" s="19" t="s">
        <v>11</v>
      </c>
      <c r="D55" s="19" t="s">
        <v>42</v>
      </c>
      <c r="E55" s="19" t="s">
        <v>164</v>
      </c>
      <c r="F55" s="3" t="s">
        <v>379</v>
      </c>
      <c r="G55" s="18" t="s">
        <v>8</v>
      </c>
      <c r="H55" s="18" t="s">
        <v>8</v>
      </c>
      <c r="I55" s="4" t="s">
        <v>8</v>
      </c>
      <c r="J55" s="18"/>
      <c r="K55" s="128"/>
      <c r="L55" s="20" t="s">
        <v>55</v>
      </c>
    </row>
    <row r="56" spans="1:12" s="21" customFormat="1" ht="45" x14ac:dyDescent="0.25">
      <c r="A56" s="18">
        <v>1</v>
      </c>
      <c r="B56" s="19" t="s">
        <v>165</v>
      </c>
      <c r="C56" s="19" t="s">
        <v>11</v>
      </c>
      <c r="D56" s="19" t="s">
        <v>42</v>
      </c>
      <c r="E56" s="19" t="s">
        <v>164</v>
      </c>
      <c r="F56" s="19" t="s">
        <v>166</v>
      </c>
      <c r="G56" s="18" t="s">
        <v>8</v>
      </c>
      <c r="H56" s="18" t="s">
        <v>8</v>
      </c>
      <c r="I56" s="18"/>
      <c r="J56" s="18" t="s">
        <v>8</v>
      </c>
      <c r="K56" s="128"/>
      <c r="L56" s="20" t="s">
        <v>55</v>
      </c>
    </row>
    <row r="57" spans="1:12" s="21" customFormat="1" ht="45" x14ac:dyDescent="0.25">
      <c r="A57" s="18">
        <v>2</v>
      </c>
      <c r="B57" s="19" t="s">
        <v>167</v>
      </c>
      <c r="C57" s="19" t="s">
        <v>11</v>
      </c>
      <c r="D57" s="19" t="s">
        <v>42</v>
      </c>
      <c r="E57" s="19" t="s">
        <v>179</v>
      </c>
      <c r="F57" s="19" t="s">
        <v>395</v>
      </c>
      <c r="G57" s="18" t="s">
        <v>8</v>
      </c>
      <c r="H57" s="18" t="s">
        <v>8</v>
      </c>
      <c r="I57" s="18"/>
      <c r="J57" s="18"/>
      <c r="K57" s="128"/>
      <c r="L57" s="20" t="s">
        <v>55</v>
      </c>
    </row>
    <row r="58" spans="1:12" s="21" customFormat="1" ht="60" x14ac:dyDescent="0.25">
      <c r="A58" s="18">
        <v>2</v>
      </c>
      <c r="B58" s="19" t="s">
        <v>168</v>
      </c>
      <c r="C58" s="19" t="s">
        <v>11</v>
      </c>
      <c r="D58" s="3" t="s">
        <v>382</v>
      </c>
      <c r="E58" s="19" t="s">
        <v>162</v>
      </c>
      <c r="F58" s="3" t="s">
        <v>378</v>
      </c>
      <c r="G58" s="18" t="s">
        <v>8</v>
      </c>
      <c r="H58" s="18" t="s">
        <v>8</v>
      </c>
      <c r="I58" s="4" t="s">
        <v>8</v>
      </c>
      <c r="J58" s="18"/>
      <c r="K58" s="128"/>
      <c r="L58" s="20" t="s">
        <v>55</v>
      </c>
    </row>
    <row r="59" spans="1:12" s="21" customFormat="1" ht="45" x14ac:dyDescent="0.25">
      <c r="A59" s="18">
        <v>1</v>
      </c>
      <c r="B59" s="19" t="s">
        <v>169</v>
      </c>
      <c r="C59" s="19" t="s">
        <v>11</v>
      </c>
      <c r="D59" s="19" t="s">
        <v>42</v>
      </c>
      <c r="E59" s="19" t="s">
        <v>164</v>
      </c>
      <c r="F59" s="3" t="s">
        <v>321</v>
      </c>
      <c r="G59" s="18" t="s">
        <v>8</v>
      </c>
      <c r="H59" s="18" t="s">
        <v>8</v>
      </c>
      <c r="I59" s="18"/>
      <c r="J59" s="18" t="s">
        <v>8</v>
      </c>
      <c r="K59" s="128"/>
      <c r="L59" s="20" t="s">
        <v>55</v>
      </c>
    </row>
    <row r="60" spans="1:12" s="21" customFormat="1" ht="45" x14ac:dyDescent="0.25">
      <c r="A60" s="18">
        <v>1</v>
      </c>
      <c r="B60" s="19" t="s">
        <v>171</v>
      </c>
      <c r="C60" s="19" t="s">
        <v>11</v>
      </c>
      <c r="D60" s="19" t="s">
        <v>42</v>
      </c>
      <c r="E60" s="19" t="s">
        <v>170</v>
      </c>
      <c r="F60" s="19" t="s">
        <v>172</v>
      </c>
      <c r="G60" s="18" t="s">
        <v>8</v>
      </c>
      <c r="H60" s="18" t="s">
        <v>8</v>
      </c>
      <c r="I60" s="18"/>
      <c r="J60" s="18" t="s">
        <v>8</v>
      </c>
      <c r="K60" s="128"/>
      <c r="L60" s="20" t="s">
        <v>55</v>
      </c>
    </row>
    <row r="61" spans="1:12" s="21" customFormat="1" ht="45" x14ac:dyDescent="0.25">
      <c r="A61" s="18">
        <v>2</v>
      </c>
      <c r="B61" s="19" t="s">
        <v>173</v>
      </c>
      <c r="C61" s="19" t="s">
        <v>11</v>
      </c>
      <c r="D61" s="19" t="s">
        <v>42</v>
      </c>
      <c r="E61" s="19" t="s">
        <v>174</v>
      </c>
      <c r="F61" s="19" t="s">
        <v>175</v>
      </c>
      <c r="G61" s="18" t="s">
        <v>8</v>
      </c>
      <c r="H61" s="18" t="s">
        <v>8</v>
      </c>
      <c r="I61" s="18"/>
      <c r="J61" s="18"/>
      <c r="K61" s="128"/>
      <c r="L61" s="20" t="s">
        <v>55</v>
      </c>
    </row>
    <row r="62" spans="1:12" s="21" customFormat="1" ht="43.5" customHeight="1" x14ac:dyDescent="0.25">
      <c r="A62" s="18">
        <v>1</v>
      </c>
      <c r="B62" s="19" t="s">
        <v>12</v>
      </c>
      <c r="C62" s="19" t="s">
        <v>11</v>
      </c>
      <c r="D62" s="19" t="s">
        <v>42</v>
      </c>
      <c r="E62" s="67" t="s">
        <v>195</v>
      </c>
      <c r="F62" s="68"/>
      <c r="G62" s="18" t="s">
        <v>8</v>
      </c>
      <c r="H62" s="18" t="s">
        <v>8</v>
      </c>
      <c r="I62" s="18"/>
      <c r="J62" s="18" t="s">
        <v>8</v>
      </c>
      <c r="K62" s="128"/>
      <c r="L62" s="20" t="s">
        <v>55</v>
      </c>
    </row>
    <row r="63" spans="1:12" s="21" customFormat="1" ht="75" x14ac:dyDescent="0.25">
      <c r="A63" s="18">
        <v>1</v>
      </c>
      <c r="B63" s="19" t="s">
        <v>197</v>
      </c>
      <c r="C63" s="19" t="s">
        <v>13</v>
      </c>
      <c r="D63" s="19" t="s">
        <v>43</v>
      </c>
      <c r="E63" s="19" t="s">
        <v>196</v>
      </c>
      <c r="F63" s="3" t="s">
        <v>405</v>
      </c>
      <c r="G63" s="18"/>
      <c r="H63" s="18"/>
      <c r="I63" s="4" t="s">
        <v>8</v>
      </c>
      <c r="J63" s="18"/>
      <c r="K63" s="128"/>
      <c r="L63" s="20"/>
    </row>
    <row r="64" spans="1:12" s="21" customFormat="1" ht="60" x14ac:dyDescent="0.25">
      <c r="A64" s="18">
        <v>1</v>
      </c>
      <c r="B64" s="19" t="s">
        <v>198</v>
      </c>
      <c r="C64" s="19" t="s">
        <v>13</v>
      </c>
      <c r="D64" s="19" t="s">
        <v>43</v>
      </c>
      <c r="E64" s="19" t="s">
        <v>200</v>
      </c>
      <c r="F64" s="3" t="s">
        <v>406</v>
      </c>
      <c r="G64" s="18" t="s">
        <v>8</v>
      </c>
      <c r="H64" s="18"/>
      <c r="I64" s="18"/>
      <c r="J64" s="18"/>
      <c r="K64" s="128"/>
      <c r="L64" s="20"/>
    </row>
    <row r="65" spans="1:12" s="21" customFormat="1" ht="90" x14ac:dyDescent="0.25">
      <c r="A65" s="18"/>
      <c r="B65" s="19" t="s">
        <v>199</v>
      </c>
      <c r="C65" s="19" t="s">
        <v>13</v>
      </c>
      <c r="D65" s="19" t="s">
        <v>43</v>
      </c>
      <c r="E65" s="19" t="s">
        <v>201</v>
      </c>
      <c r="F65" s="3" t="s">
        <v>407</v>
      </c>
      <c r="G65" s="18"/>
      <c r="H65" s="18"/>
      <c r="I65" s="4" t="s">
        <v>8</v>
      </c>
      <c r="J65" s="18"/>
      <c r="K65" s="128"/>
      <c r="L65" s="20"/>
    </row>
    <row r="66" spans="1:12" s="21" customFormat="1" ht="75" x14ac:dyDescent="0.25">
      <c r="A66" s="18"/>
      <c r="B66" s="19" t="s">
        <v>202</v>
      </c>
      <c r="C66" s="19" t="s">
        <v>13</v>
      </c>
      <c r="D66" s="19" t="s">
        <v>43</v>
      </c>
      <c r="E66" s="19" t="s">
        <v>196</v>
      </c>
      <c r="F66" s="3" t="s">
        <v>408</v>
      </c>
      <c r="G66" s="18" t="s">
        <v>8</v>
      </c>
      <c r="H66" s="18"/>
      <c r="I66" s="18"/>
      <c r="J66" s="18"/>
      <c r="K66" s="128"/>
      <c r="L66" s="20"/>
    </row>
    <row r="67" spans="1:12" s="21" customFormat="1" ht="30" x14ac:dyDescent="0.25">
      <c r="A67" s="18"/>
      <c r="B67" s="19" t="s">
        <v>15</v>
      </c>
      <c r="C67" s="19" t="s">
        <v>14</v>
      </c>
      <c r="D67" s="19" t="s">
        <v>58</v>
      </c>
      <c r="E67" s="19" t="s">
        <v>200</v>
      </c>
      <c r="F67" s="19" t="s">
        <v>212</v>
      </c>
      <c r="G67" s="18"/>
      <c r="H67" s="18"/>
      <c r="I67" s="18"/>
      <c r="J67" s="18"/>
      <c r="K67" s="128"/>
      <c r="L67" s="20"/>
    </row>
    <row r="68" spans="1:12" s="21" customFormat="1" ht="38.450000000000003" customHeight="1" x14ac:dyDescent="0.25">
      <c r="A68" s="18"/>
      <c r="B68" s="19" t="s">
        <v>16</v>
      </c>
      <c r="C68" s="19" t="s">
        <v>14</v>
      </c>
      <c r="D68" s="19" t="s">
        <v>58</v>
      </c>
      <c r="E68" s="19" t="s">
        <v>200</v>
      </c>
      <c r="F68" s="3" t="s">
        <v>345</v>
      </c>
      <c r="G68" s="18"/>
      <c r="H68" s="18"/>
      <c r="I68" s="18"/>
      <c r="J68" s="18"/>
      <c r="K68" s="128"/>
      <c r="L68" s="20"/>
    </row>
    <row r="69" spans="1:12" s="21" customFormat="1" ht="38.1" customHeight="1" x14ac:dyDescent="0.25">
      <c r="A69" s="18"/>
      <c r="B69" s="19" t="s">
        <v>17</v>
      </c>
      <c r="C69" s="19" t="s">
        <v>14</v>
      </c>
      <c r="D69" s="19" t="s">
        <v>58</v>
      </c>
      <c r="E69" s="19" t="s">
        <v>200</v>
      </c>
      <c r="F69" s="3" t="s">
        <v>346</v>
      </c>
      <c r="G69" s="18"/>
      <c r="H69" s="18"/>
      <c r="I69" s="18"/>
      <c r="J69" s="18"/>
      <c r="K69" s="128"/>
      <c r="L69" s="20"/>
    </row>
    <row r="70" spans="1:12" s="21" customFormat="1" ht="36" customHeight="1" x14ac:dyDescent="0.25">
      <c r="A70" s="18"/>
      <c r="B70" s="19" t="s">
        <v>18</v>
      </c>
      <c r="C70" s="19" t="s">
        <v>14</v>
      </c>
      <c r="D70" s="19" t="s">
        <v>58</v>
      </c>
      <c r="E70" s="19" t="s">
        <v>200</v>
      </c>
      <c r="F70" s="3" t="s">
        <v>347</v>
      </c>
      <c r="G70" s="18"/>
      <c r="H70" s="18"/>
      <c r="I70" s="18"/>
      <c r="J70" s="18"/>
      <c r="K70" s="128"/>
      <c r="L70" s="20"/>
    </row>
    <row r="71" spans="1:12" s="21" customFormat="1" ht="45" x14ac:dyDescent="0.25">
      <c r="A71" s="18"/>
      <c r="B71" s="19" t="s">
        <v>19</v>
      </c>
      <c r="C71" s="19" t="s">
        <v>14</v>
      </c>
      <c r="D71" s="19" t="s">
        <v>58</v>
      </c>
      <c r="E71" s="19" t="s">
        <v>196</v>
      </c>
      <c r="F71" s="3" t="s">
        <v>348</v>
      </c>
      <c r="G71" s="18"/>
      <c r="H71" s="18"/>
      <c r="I71" s="18"/>
      <c r="J71" s="18"/>
      <c r="K71" s="128"/>
      <c r="L71" s="20"/>
    </row>
    <row r="72" spans="1:12" s="21" customFormat="1" ht="39" customHeight="1" x14ac:dyDescent="0.25">
      <c r="A72" s="18"/>
      <c r="B72" s="19" t="s">
        <v>20</v>
      </c>
      <c r="C72" s="19" t="s">
        <v>14</v>
      </c>
      <c r="D72" s="19" t="s">
        <v>58</v>
      </c>
      <c r="E72" s="19" t="s">
        <v>196</v>
      </c>
      <c r="F72" s="3" t="s">
        <v>349</v>
      </c>
      <c r="G72" s="18"/>
      <c r="H72" s="18"/>
      <c r="I72" s="18"/>
      <c r="J72" s="18"/>
      <c r="K72" s="128"/>
      <c r="L72" s="20"/>
    </row>
    <row r="73" spans="1:12" s="21" customFormat="1" ht="45" x14ac:dyDescent="0.25">
      <c r="A73" s="18"/>
      <c r="B73" s="19" t="s">
        <v>215</v>
      </c>
      <c r="C73" s="19" t="s">
        <v>14</v>
      </c>
      <c r="D73" s="19" t="s">
        <v>58</v>
      </c>
      <c r="E73" s="19" t="s">
        <v>196</v>
      </c>
      <c r="F73" s="19" t="s">
        <v>213</v>
      </c>
      <c r="G73" s="18"/>
      <c r="H73" s="18" t="s">
        <v>423</v>
      </c>
      <c r="I73" s="18"/>
      <c r="J73" s="18"/>
      <c r="K73" s="128"/>
      <c r="L73" s="20"/>
    </row>
    <row r="74" spans="1:12" s="138" customFormat="1" ht="409.35" customHeight="1" x14ac:dyDescent="0.25">
      <c r="A74" s="136">
        <v>2</v>
      </c>
      <c r="B74" s="137" t="s">
        <v>454</v>
      </c>
      <c r="C74" s="137" t="s">
        <v>21</v>
      </c>
      <c r="D74" s="137" t="s">
        <v>452</v>
      </c>
      <c r="E74" s="137" t="s">
        <v>453</v>
      </c>
      <c r="F74" s="137" t="s">
        <v>480</v>
      </c>
      <c r="G74" s="136"/>
      <c r="H74" s="136" t="s">
        <v>8</v>
      </c>
      <c r="I74" s="139"/>
      <c r="J74" s="139"/>
      <c r="K74" s="137" t="s">
        <v>478</v>
      </c>
      <c r="L74" s="135" t="s">
        <v>479</v>
      </c>
    </row>
    <row r="75" spans="1:12" s="21" customFormat="1" ht="30" x14ac:dyDescent="0.25">
      <c r="A75" s="18"/>
      <c r="B75" s="19" t="s">
        <v>203</v>
      </c>
      <c r="C75" s="19" t="s">
        <v>216</v>
      </c>
      <c r="D75" s="19" t="s">
        <v>58</v>
      </c>
      <c r="E75" s="19" t="s">
        <v>196</v>
      </c>
      <c r="F75" s="19" t="s">
        <v>205</v>
      </c>
      <c r="G75" s="18"/>
      <c r="H75" s="18" t="s">
        <v>423</v>
      </c>
      <c r="I75" s="18"/>
      <c r="J75" s="18"/>
      <c r="K75" s="128"/>
      <c r="L75" s="20"/>
    </row>
    <row r="76" spans="1:12" s="21" customFormat="1" ht="30" x14ac:dyDescent="0.25">
      <c r="A76" s="18"/>
      <c r="B76" s="19" t="s">
        <v>204</v>
      </c>
      <c r="C76" s="19" t="s">
        <v>216</v>
      </c>
      <c r="D76" s="19" t="s">
        <v>58</v>
      </c>
      <c r="E76" s="19" t="s">
        <v>206</v>
      </c>
      <c r="F76" s="3" t="s">
        <v>350</v>
      </c>
      <c r="G76" s="18"/>
      <c r="H76" s="18" t="s">
        <v>423</v>
      </c>
      <c r="I76" s="18"/>
      <c r="J76" s="18"/>
      <c r="K76" s="128"/>
      <c r="L76" s="20"/>
    </row>
    <row r="77" spans="1:12" s="21" customFormat="1" ht="409.5" x14ac:dyDescent="0.25">
      <c r="A77" s="136">
        <v>2</v>
      </c>
      <c r="B77" s="159" t="s">
        <v>464</v>
      </c>
      <c r="C77" s="159" t="s">
        <v>460</v>
      </c>
      <c r="D77" s="162" t="s">
        <v>461</v>
      </c>
      <c r="E77" s="162" t="s">
        <v>462</v>
      </c>
      <c r="F77" s="163" t="s">
        <v>463</v>
      </c>
      <c r="G77" s="136" t="s">
        <v>8</v>
      </c>
      <c r="H77" s="18"/>
      <c r="I77" s="18"/>
      <c r="J77" s="18"/>
      <c r="K77" s="137" t="s">
        <v>467</v>
      </c>
      <c r="L77" s="20"/>
    </row>
    <row r="78" spans="1:12" ht="28.5" customHeight="1" x14ac:dyDescent="0.25">
      <c r="A78" s="4">
        <v>1</v>
      </c>
      <c r="B78" s="3" t="s">
        <v>210</v>
      </c>
      <c r="C78" s="3" t="s">
        <v>21</v>
      </c>
      <c r="D78" s="3" t="s">
        <v>207</v>
      </c>
      <c r="E78" s="3" t="s">
        <v>208</v>
      </c>
      <c r="F78" s="3" t="s">
        <v>209</v>
      </c>
      <c r="G78" s="4" t="s">
        <v>8</v>
      </c>
      <c r="H78" s="4"/>
      <c r="I78" s="4"/>
      <c r="J78" s="4"/>
      <c r="K78" s="85"/>
      <c r="L78" s="6" t="s">
        <v>54</v>
      </c>
    </row>
    <row r="79" spans="1:12" ht="60" x14ac:dyDescent="0.25">
      <c r="A79" s="4">
        <v>2</v>
      </c>
      <c r="B79" s="3" t="s">
        <v>211</v>
      </c>
      <c r="C79" s="3" t="s">
        <v>21</v>
      </c>
      <c r="D79" s="3" t="s">
        <v>59</v>
      </c>
      <c r="E79" s="3" t="s">
        <v>233</v>
      </c>
      <c r="F79" s="3" t="s">
        <v>214</v>
      </c>
      <c r="G79" s="4" t="s">
        <v>8</v>
      </c>
      <c r="H79" s="4" t="s">
        <v>8</v>
      </c>
      <c r="I79" s="4" t="s">
        <v>8</v>
      </c>
      <c r="J79" s="4"/>
      <c r="K79" s="85"/>
      <c r="L79" s="6" t="s">
        <v>54</v>
      </c>
    </row>
    <row r="80" spans="1:12" s="21" customFormat="1" ht="30" x14ac:dyDescent="0.25">
      <c r="A80" s="18"/>
      <c r="B80" s="19" t="s">
        <v>217</v>
      </c>
      <c r="C80" s="19" t="s">
        <v>21</v>
      </c>
      <c r="D80" s="19" t="s">
        <v>59</v>
      </c>
      <c r="E80" s="19" t="s">
        <v>196</v>
      </c>
      <c r="F80" s="19" t="s">
        <v>218</v>
      </c>
      <c r="G80" s="18"/>
      <c r="H80" s="18" t="s">
        <v>8</v>
      </c>
      <c r="I80" s="18" t="s">
        <v>8</v>
      </c>
      <c r="J80" s="18"/>
      <c r="K80" s="128"/>
      <c r="L80" s="20" t="s">
        <v>54</v>
      </c>
    </row>
    <row r="81" spans="1:12" s="21" customFormat="1" ht="30" x14ac:dyDescent="0.25">
      <c r="A81" s="18"/>
      <c r="B81" s="19" t="s">
        <v>219</v>
      </c>
      <c r="C81" s="19" t="s">
        <v>21</v>
      </c>
      <c r="D81" s="19" t="s">
        <v>59</v>
      </c>
      <c r="E81" s="19"/>
      <c r="F81" s="19" t="s">
        <v>220</v>
      </c>
      <c r="G81" s="18"/>
      <c r="H81" s="18" t="s">
        <v>8</v>
      </c>
      <c r="I81" s="18" t="s">
        <v>8</v>
      </c>
      <c r="J81" s="18"/>
      <c r="K81" s="128"/>
      <c r="L81" s="20" t="s">
        <v>54</v>
      </c>
    </row>
    <row r="82" spans="1:12" s="21" customFormat="1" ht="45" x14ac:dyDescent="0.25">
      <c r="A82" s="18"/>
      <c r="B82" s="19" t="s">
        <v>221</v>
      </c>
      <c r="C82" s="19" t="s">
        <v>21</v>
      </c>
      <c r="D82" s="19" t="s">
        <v>59</v>
      </c>
      <c r="E82" s="19"/>
      <c r="F82" s="19" t="s">
        <v>222</v>
      </c>
      <c r="G82" s="18"/>
      <c r="H82" s="18" t="s">
        <v>8</v>
      </c>
      <c r="I82" s="18" t="s">
        <v>8</v>
      </c>
      <c r="J82" s="18"/>
      <c r="K82" s="128"/>
      <c r="L82" s="20" t="s">
        <v>54</v>
      </c>
    </row>
    <row r="83" spans="1:12" s="21" customFormat="1" ht="30" x14ac:dyDescent="0.25">
      <c r="A83" s="18"/>
      <c r="B83" s="19" t="s">
        <v>224</v>
      </c>
      <c r="C83" s="19" t="s">
        <v>21</v>
      </c>
      <c r="D83" s="19" t="s">
        <v>59</v>
      </c>
      <c r="E83" s="19"/>
      <c r="F83" s="19" t="s">
        <v>223</v>
      </c>
      <c r="G83" s="18"/>
      <c r="H83" s="18" t="s">
        <v>8</v>
      </c>
      <c r="I83" s="18" t="s">
        <v>8</v>
      </c>
      <c r="J83" s="18"/>
      <c r="K83" s="128"/>
      <c r="L83" s="20" t="s">
        <v>54</v>
      </c>
    </row>
    <row r="84" spans="1:12" s="21" customFormat="1" ht="30" x14ac:dyDescent="0.25">
      <c r="A84" s="18"/>
      <c r="B84" s="19" t="s">
        <v>225</v>
      </c>
      <c r="C84" s="5" t="s">
        <v>324</v>
      </c>
      <c r="D84" s="13" t="s">
        <v>38</v>
      </c>
      <c r="E84" s="13" t="s">
        <v>226</v>
      </c>
      <c r="F84" s="19" t="s">
        <v>227</v>
      </c>
      <c r="G84" s="18" t="s">
        <v>8</v>
      </c>
      <c r="H84" s="18"/>
      <c r="I84" s="18"/>
      <c r="J84" s="18"/>
      <c r="K84" s="128"/>
      <c r="L84" s="20"/>
    </row>
    <row r="85" spans="1:12" s="21" customFormat="1" ht="60" customHeight="1" x14ac:dyDescent="0.25">
      <c r="A85" s="18"/>
      <c r="B85" s="19" t="s">
        <v>228</v>
      </c>
      <c r="C85" s="3" t="s">
        <v>325</v>
      </c>
      <c r="D85" s="19" t="s">
        <v>60</v>
      </c>
      <c r="E85" s="19" t="s">
        <v>88</v>
      </c>
      <c r="F85" s="3" t="s">
        <v>371</v>
      </c>
      <c r="G85" s="18"/>
      <c r="H85" s="18"/>
      <c r="I85" s="4" t="s">
        <v>8</v>
      </c>
      <c r="J85" s="18"/>
      <c r="K85" s="128"/>
      <c r="L85" s="20"/>
    </row>
    <row r="86" spans="1:12" s="21" customFormat="1" ht="42" customHeight="1" x14ac:dyDescent="0.25">
      <c r="A86" s="18"/>
      <c r="B86" s="19" t="s">
        <v>49</v>
      </c>
      <c r="C86" s="3" t="s">
        <v>326</v>
      </c>
      <c r="D86" s="19" t="s">
        <v>229</v>
      </c>
      <c r="E86" s="19"/>
      <c r="F86" s="3" t="s">
        <v>322</v>
      </c>
      <c r="G86" s="18"/>
      <c r="H86" s="18"/>
      <c r="I86" s="18"/>
      <c r="J86" s="18"/>
      <c r="K86" s="128"/>
      <c r="L86" s="20"/>
    </row>
    <row r="87" spans="1:12" s="21" customFormat="1" ht="28.5" customHeight="1" x14ac:dyDescent="0.25">
      <c r="A87" s="18"/>
      <c r="B87" s="19" t="s">
        <v>230</v>
      </c>
      <c r="C87" s="3" t="s">
        <v>327</v>
      </c>
      <c r="D87" s="19" t="s">
        <v>61</v>
      </c>
      <c r="E87" s="19"/>
      <c r="F87" s="19" t="s">
        <v>252</v>
      </c>
      <c r="G87" s="18"/>
      <c r="H87" s="18" t="s">
        <v>8</v>
      </c>
      <c r="I87" s="18"/>
      <c r="J87" s="18"/>
      <c r="K87" s="128"/>
      <c r="L87" s="20" t="s">
        <v>56</v>
      </c>
    </row>
    <row r="88" spans="1:12" s="21" customFormat="1" ht="45" x14ac:dyDescent="0.25">
      <c r="A88" s="18">
        <v>1</v>
      </c>
      <c r="B88" s="19" t="s">
        <v>231</v>
      </c>
      <c r="C88" s="3" t="s">
        <v>328</v>
      </c>
      <c r="D88" s="19" t="s">
        <v>62</v>
      </c>
      <c r="E88" s="19" t="s">
        <v>232</v>
      </c>
      <c r="F88" s="3" t="s">
        <v>351</v>
      </c>
      <c r="G88" s="18" t="s">
        <v>8</v>
      </c>
      <c r="H88" s="18"/>
      <c r="I88" s="18"/>
      <c r="J88" s="18"/>
      <c r="K88" s="128"/>
      <c r="L88" s="20"/>
    </row>
    <row r="89" spans="1:12" s="21" customFormat="1" ht="60.6" customHeight="1" x14ac:dyDescent="0.25">
      <c r="A89" s="18">
        <v>1</v>
      </c>
      <c r="B89" s="19" t="s">
        <v>234</v>
      </c>
      <c r="C89" s="3" t="s">
        <v>329</v>
      </c>
      <c r="D89" s="19" t="s">
        <v>63</v>
      </c>
      <c r="E89" s="19"/>
      <c r="F89" s="3" t="s">
        <v>380</v>
      </c>
      <c r="G89" s="18"/>
      <c r="H89" s="18"/>
      <c r="I89" s="4" t="s">
        <v>8</v>
      </c>
      <c r="J89" s="18"/>
      <c r="K89" s="128"/>
      <c r="L89" s="20" t="s">
        <v>246</v>
      </c>
    </row>
    <row r="90" spans="1:12" s="21" customFormat="1" ht="28.5" customHeight="1" x14ac:dyDescent="0.25">
      <c r="A90" s="18"/>
      <c r="B90" s="19" t="s">
        <v>22</v>
      </c>
      <c r="C90" s="3" t="s">
        <v>330</v>
      </c>
      <c r="D90" s="19" t="s">
        <v>64</v>
      </c>
      <c r="E90" s="19" t="s">
        <v>83</v>
      </c>
      <c r="F90" s="19" t="s">
        <v>235</v>
      </c>
      <c r="G90" s="18" t="s">
        <v>8</v>
      </c>
      <c r="H90" s="18"/>
      <c r="I90" s="18"/>
      <c r="J90" s="18"/>
      <c r="K90" s="128"/>
      <c r="L90" s="20"/>
    </row>
    <row r="91" spans="1:12" s="21" customFormat="1" ht="60" x14ac:dyDescent="0.25">
      <c r="A91" s="18">
        <v>1</v>
      </c>
      <c r="B91" s="19" t="s">
        <v>23</v>
      </c>
      <c r="C91" s="3" t="s">
        <v>331</v>
      </c>
      <c r="D91" s="19" t="s">
        <v>44</v>
      </c>
      <c r="E91" s="19" t="s">
        <v>206</v>
      </c>
      <c r="F91" s="19" t="s">
        <v>253</v>
      </c>
      <c r="G91" s="18" t="s">
        <v>8</v>
      </c>
      <c r="H91" s="18" t="s">
        <v>8</v>
      </c>
      <c r="I91" s="18"/>
      <c r="J91" s="18"/>
      <c r="K91" s="128"/>
      <c r="L91" s="20" t="s">
        <v>53</v>
      </c>
    </row>
    <row r="92" spans="1:12" s="21" customFormat="1" ht="43.5" customHeight="1" x14ac:dyDescent="0.25">
      <c r="A92" s="18"/>
      <c r="B92" s="19" t="s">
        <v>24</v>
      </c>
      <c r="C92" s="3" t="s">
        <v>9</v>
      </c>
      <c r="D92" s="19" t="s">
        <v>247</v>
      </c>
      <c r="E92" s="19"/>
      <c r="F92" s="19" t="s">
        <v>236</v>
      </c>
      <c r="G92" s="18"/>
      <c r="H92" s="18" t="s">
        <v>8</v>
      </c>
      <c r="I92" s="18"/>
      <c r="J92" s="18"/>
      <c r="K92" s="128"/>
      <c r="L92" s="20" t="s">
        <v>248</v>
      </c>
    </row>
    <row r="93" spans="1:12" s="21" customFormat="1" ht="42" customHeight="1" x14ac:dyDescent="0.25">
      <c r="A93" s="18"/>
      <c r="B93" s="19" t="s">
        <v>237</v>
      </c>
      <c r="C93" s="3" t="s">
        <v>332</v>
      </c>
      <c r="D93" s="19" t="s">
        <v>65</v>
      </c>
      <c r="E93" s="19"/>
      <c r="F93" s="3" t="s">
        <v>323</v>
      </c>
      <c r="G93" s="18" t="s">
        <v>8</v>
      </c>
      <c r="H93" s="18"/>
      <c r="I93" s="18"/>
      <c r="J93" s="18"/>
      <c r="K93" s="128"/>
      <c r="L93" s="20" t="s">
        <v>51</v>
      </c>
    </row>
    <row r="94" spans="1:12" s="21" customFormat="1" ht="27" customHeight="1" x14ac:dyDescent="0.25">
      <c r="A94" s="18"/>
      <c r="B94" s="19" t="s">
        <v>238</v>
      </c>
      <c r="C94" s="3" t="s">
        <v>333</v>
      </c>
      <c r="D94" s="19" t="s">
        <v>45</v>
      </c>
      <c r="E94" s="19" t="s">
        <v>239</v>
      </c>
      <c r="F94" s="19" t="s">
        <v>254</v>
      </c>
      <c r="G94" s="18" t="s">
        <v>8</v>
      </c>
      <c r="H94" s="18" t="s">
        <v>8</v>
      </c>
      <c r="I94" s="18"/>
      <c r="J94" s="18"/>
      <c r="K94" s="128"/>
      <c r="L94" s="20"/>
    </row>
    <row r="95" spans="1:12" s="21" customFormat="1" ht="57.75" customHeight="1" x14ac:dyDescent="0.25">
      <c r="A95" s="18"/>
      <c r="B95" s="19" t="s">
        <v>257</v>
      </c>
      <c r="C95" s="19" t="s">
        <v>243</v>
      </c>
      <c r="D95" s="19" t="s">
        <v>242</v>
      </c>
      <c r="E95" s="19" t="s">
        <v>255</v>
      </c>
      <c r="F95" s="3" t="s">
        <v>258</v>
      </c>
      <c r="G95" s="18" t="s">
        <v>8</v>
      </c>
      <c r="H95" s="18"/>
      <c r="I95" s="18"/>
      <c r="J95" s="18"/>
      <c r="K95" s="128"/>
      <c r="L95" s="6" t="s">
        <v>307</v>
      </c>
    </row>
    <row r="96" spans="1:12" s="21" customFormat="1" ht="60" x14ac:dyDescent="0.25">
      <c r="A96" s="18"/>
      <c r="B96" s="19" t="s">
        <v>25</v>
      </c>
      <c r="C96" s="3" t="s">
        <v>334</v>
      </c>
      <c r="D96" s="19" t="s">
        <v>66</v>
      </c>
      <c r="E96" s="19" t="s">
        <v>249</v>
      </c>
      <c r="F96" s="3" t="s">
        <v>396</v>
      </c>
      <c r="G96" s="18" t="s">
        <v>8</v>
      </c>
      <c r="H96" s="18" t="s">
        <v>240</v>
      </c>
      <c r="I96" s="18"/>
      <c r="J96" s="18"/>
      <c r="K96" s="128"/>
      <c r="L96" s="20" t="s">
        <v>52</v>
      </c>
    </row>
    <row r="97" spans="1:12" s="21" customFormat="1" ht="27.75" customHeight="1" x14ac:dyDescent="0.25">
      <c r="A97" s="18"/>
      <c r="B97" s="13" t="s">
        <v>241</v>
      </c>
      <c r="C97" s="3" t="s">
        <v>333</v>
      </c>
      <c r="D97" s="19" t="s">
        <v>45</v>
      </c>
      <c r="E97" s="19" t="s">
        <v>239</v>
      </c>
      <c r="F97" s="19" t="s">
        <v>254</v>
      </c>
      <c r="G97" s="18" t="s">
        <v>8</v>
      </c>
      <c r="H97" s="18" t="s">
        <v>8</v>
      </c>
      <c r="I97" s="18"/>
      <c r="J97" s="18"/>
      <c r="K97" s="128"/>
      <c r="L97" s="20"/>
    </row>
    <row r="98" spans="1:12" s="112" customFormat="1" ht="72.75" customHeight="1" x14ac:dyDescent="0.25">
      <c r="A98" s="107">
        <v>1</v>
      </c>
      <c r="B98" s="108" t="s">
        <v>431</v>
      </c>
      <c r="C98" s="109" t="s">
        <v>334</v>
      </c>
      <c r="D98" s="108" t="s">
        <v>67</v>
      </c>
      <c r="E98" s="108" t="s">
        <v>244</v>
      </c>
      <c r="F98" s="108" t="s">
        <v>256</v>
      </c>
      <c r="G98" s="110"/>
      <c r="H98" s="107"/>
      <c r="I98" s="107"/>
      <c r="J98" s="107"/>
      <c r="K98" s="130"/>
      <c r="L98" s="111" t="s">
        <v>52</v>
      </c>
    </row>
    <row r="99" spans="1:12" s="21" customFormat="1" ht="117.75" customHeight="1" x14ac:dyDescent="0.25">
      <c r="A99" s="18">
        <v>1</v>
      </c>
      <c r="B99" s="19" t="s">
        <v>245</v>
      </c>
      <c r="C99" s="3" t="s">
        <v>331</v>
      </c>
      <c r="D99" s="19" t="s">
        <v>44</v>
      </c>
      <c r="E99" s="19" t="s">
        <v>270</v>
      </c>
      <c r="F99" s="19" t="s">
        <v>273</v>
      </c>
      <c r="G99" s="18" t="s">
        <v>8</v>
      </c>
      <c r="H99" s="18" t="s">
        <v>8</v>
      </c>
      <c r="I99" s="18"/>
      <c r="J99" s="18"/>
      <c r="K99" s="128"/>
      <c r="L99" s="20" t="s">
        <v>53</v>
      </c>
    </row>
    <row r="100" spans="1:12" s="21" customFormat="1" ht="43.5" customHeight="1" x14ac:dyDescent="0.25">
      <c r="A100" s="18"/>
      <c r="B100" s="19" t="s">
        <v>259</v>
      </c>
      <c r="C100" s="3" t="s">
        <v>335</v>
      </c>
      <c r="D100" s="19" t="s">
        <v>260</v>
      </c>
      <c r="E100" s="19" t="s">
        <v>261</v>
      </c>
      <c r="F100" s="19" t="s">
        <v>271</v>
      </c>
      <c r="G100" s="18"/>
      <c r="H100" s="18"/>
      <c r="I100" s="18"/>
      <c r="J100" s="18"/>
      <c r="K100" s="128"/>
      <c r="L100" s="20"/>
    </row>
    <row r="101" spans="1:12" s="21" customFormat="1" ht="56.25" customHeight="1" x14ac:dyDescent="0.25">
      <c r="A101" s="18">
        <v>1</v>
      </c>
      <c r="B101" s="19" t="s">
        <v>262</v>
      </c>
      <c r="C101" s="3" t="s">
        <v>336</v>
      </c>
      <c r="D101" s="19" t="s">
        <v>68</v>
      </c>
      <c r="E101" s="19" t="s">
        <v>263</v>
      </c>
      <c r="F101" s="3" t="s">
        <v>352</v>
      </c>
      <c r="G101" s="18" t="s">
        <v>8</v>
      </c>
      <c r="H101" s="18"/>
      <c r="I101" s="18"/>
      <c r="J101" s="18"/>
      <c r="K101" s="128"/>
      <c r="L101" s="20"/>
    </row>
    <row r="102" spans="1:12" s="21" customFormat="1" ht="111" customHeight="1" x14ac:dyDescent="0.25">
      <c r="A102" s="18"/>
      <c r="B102" s="19" t="s">
        <v>413</v>
      </c>
      <c r="C102" s="3" t="s">
        <v>337</v>
      </c>
      <c r="D102" s="19" t="s">
        <v>414</v>
      </c>
      <c r="E102" s="19" t="s">
        <v>415</v>
      </c>
      <c r="F102" s="98" t="s">
        <v>416</v>
      </c>
      <c r="G102" s="18"/>
      <c r="H102" s="18" t="s">
        <v>423</v>
      </c>
      <c r="I102" s="18" t="s">
        <v>8</v>
      </c>
      <c r="J102" s="18"/>
      <c r="K102" s="128"/>
      <c r="L102" s="20"/>
    </row>
    <row r="103" spans="1:12" s="21" customFormat="1" ht="69" customHeight="1" x14ac:dyDescent="0.25">
      <c r="A103" s="18"/>
      <c r="B103" s="19" t="s">
        <v>264</v>
      </c>
      <c r="C103" s="3" t="s">
        <v>337</v>
      </c>
      <c r="D103" s="19" t="s">
        <v>47</v>
      </c>
      <c r="E103" s="19" t="s">
        <v>272</v>
      </c>
      <c r="F103" s="3" t="s">
        <v>390</v>
      </c>
      <c r="G103" s="18" t="s">
        <v>8</v>
      </c>
      <c r="H103" s="18"/>
      <c r="I103" s="4" t="s">
        <v>8</v>
      </c>
      <c r="J103" s="18"/>
      <c r="K103" s="128"/>
      <c r="L103" s="20"/>
    </row>
    <row r="104" spans="1:12" s="21" customFormat="1" ht="90" customHeight="1" x14ac:dyDescent="0.25">
      <c r="A104" s="18">
        <v>1</v>
      </c>
      <c r="B104" s="19" t="s">
        <v>26</v>
      </c>
      <c r="C104" s="3" t="s">
        <v>338</v>
      </c>
      <c r="D104" s="19" t="s">
        <v>34</v>
      </c>
      <c r="E104" s="19" t="s">
        <v>83</v>
      </c>
      <c r="F104" s="3" t="s">
        <v>422</v>
      </c>
      <c r="G104" s="18" t="s">
        <v>8</v>
      </c>
      <c r="H104" s="18" t="s">
        <v>8</v>
      </c>
      <c r="I104" s="18"/>
      <c r="J104" s="18"/>
      <c r="K104" s="128"/>
      <c r="L104" s="20"/>
    </row>
    <row r="105" spans="1:12" s="21" customFormat="1" ht="235.5" customHeight="1" x14ac:dyDescent="0.25">
      <c r="A105" s="18">
        <v>1</v>
      </c>
      <c r="B105" s="19" t="s">
        <v>443</v>
      </c>
      <c r="C105" s="3" t="s">
        <v>338</v>
      </c>
      <c r="D105" s="19" t="s">
        <v>440</v>
      </c>
      <c r="E105" s="19" t="s">
        <v>83</v>
      </c>
      <c r="F105" s="3" t="s">
        <v>442</v>
      </c>
      <c r="G105" s="18" t="s">
        <v>8</v>
      </c>
      <c r="H105" s="18" t="s">
        <v>8</v>
      </c>
      <c r="I105" s="18"/>
      <c r="J105" s="18"/>
      <c r="K105" s="128"/>
      <c r="L105" s="20" t="s">
        <v>441</v>
      </c>
    </row>
    <row r="106" spans="1:12" s="21" customFormat="1" ht="90" customHeight="1" x14ac:dyDescent="0.25">
      <c r="A106" s="18">
        <v>2</v>
      </c>
      <c r="B106" s="19" t="s">
        <v>35</v>
      </c>
      <c r="C106" s="3" t="s">
        <v>339</v>
      </c>
      <c r="D106" s="19" t="s">
        <v>265</v>
      </c>
      <c r="E106" s="19" t="s">
        <v>269</v>
      </c>
      <c r="F106" s="3" t="s">
        <v>381</v>
      </c>
      <c r="G106" s="18" t="s">
        <v>8</v>
      </c>
      <c r="H106" s="18"/>
      <c r="I106" s="4" t="s">
        <v>8</v>
      </c>
      <c r="J106" s="18"/>
      <c r="K106" s="128"/>
      <c r="L106" s="20"/>
    </row>
    <row r="107" spans="1:12" s="21" customFormat="1" ht="42" customHeight="1" x14ac:dyDescent="0.25">
      <c r="A107" s="18"/>
      <c r="B107" s="19" t="s">
        <v>27</v>
      </c>
      <c r="C107" s="3" t="s">
        <v>334</v>
      </c>
      <c r="D107" s="19" t="s">
        <v>36</v>
      </c>
      <c r="E107" s="19" t="s">
        <v>249</v>
      </c>
      <c r="F107" s="19" t="s">
        <v>397</v>
      </c>
      <c r="G107" s="18"/>
      <c r="H107" s="18" t="s">
        <v>240</v>
      </c>
      <c r="I107" s="18"/>
      <c r="J107" s="18"/>
      <c r="K107" s="128"/>
      <c r="L107" s="20"/>
    </row>
    <row r="108" spans="1:12" s="21" customFormat="1" ht="61.5" customHeight="1" x14ac:dyDescent="0.25">
      <c r="A108" s="18"/>
      <c r="B108" s="3" t="s">
        <v>341</v>
      </c>
      <c r="C108" s="3" t="s">
        <v>340</v>
      </c>
      <c r="D108" s="19" t="s">
        <v>37</v>
      </c>
      <c r="E108" s="19" t="s">
        <v>83</v>
      </c>
      <c r="F108" s="3" t="s">
        <v>370</v>
      </c>
      <c r="G108" s="18"/>
      <c r="H108" s="18"/>
      <c r="I108" s="4" t="s">
        <v>8</v>
      </c>
      <c r="J108" s="18"/>
      <c r="K108" s="128"/>
      <c r="L108" s="20"/>
    </row>
    <row r="109" spans="1:12" s="21" customFormat="1" ht="84.95" customHeight="1" x14ac:dyDescent="0.25">
      <c r="A109" s="18"/>
      <c r="B109" s="3" t="s">
        <v>372</v>
      </c>
      <c r="C109" s="3" t="s">
        <v>373</v>
      </c>
      <c r="D109" s="3" t="s">
        <v>374</v>
      </c>
      <c r="E109" s="3" t="s">
        <v>375</v>
      </c>
      <c r="F109" s="3" t="s">
        <v>376</v>
      </c>
      <c r="G109" s="4" t="s">
        <v>8</v>
      </c>
      <c r="H109" s="4" t="s">
        <v>8</v>
      </c>
      <c r="I109" s="18"/>
      <c r="J109" s="18"/>
      <c r="K109" s="128"/>
      <c r="L109" s="20"/>
    </row>
    <row r="110" spans="1:12" s="21" customFormat="1" ht="42" customHeight="1" x14ac:dyDescent="0.25">
      <c r="A110" s="18"/>
      <c r="B110" s="19" t="s">
        <v>266</v>
      </c>
      <c r="C110" s="3" t="s">
        <v>324</v>
      </c>
      <c r="D110" s="19" t="s">
        <v>38</v>
      </c>
      <c r="E110" s="19" t="s">
        <v>267</v>
      </c>
      <c r="F110" s="19" t="s">
        <v>268</v>
      </c>
      <c r="G110" s="18" t="s">
        <v>8</v>
      </c>
      <c r="H110" s="18"/>
      <c r="I110" s="18"/>
      <c r="J110" s="18"/>
      <c r="K110" s="128"/>
      <c r="L110" s="20"/>
    </row>
    <row r="111" spans="1:12" s="21" customFormat="1" ht="102" customHeight="1" x14ac:dyDescent="0.25">
      <c r="A111" s="18">
        <v>1</v>
      </c>
      <c r="B111" s="19" t="s">
        <v>28</v>
      </c>
      <c r="C111" s="19" t="s">
        <v>274</v>
      </c>
      <c r="D111" s="19" t="s">
        <v>48</v>
      </c>
      <c r="E111" s="19"/>
      <c r="F111" s="19" t="s">
        <v>283</v>
      </c>
      <c r="G111" s="18" t="s">
        <v>8</v>
      </c>
      <c r="H111" s="18" t="s">
        <v>275</v>
      </c>
      <c r="I111" s="18"/>
      <c r="J111" s="18"/>
      <c r="K111" s="128"/>
      <c r="L111" s="20" t="s">
        <v>276</v>
      </c>
    </row>
    <row r="112" spans="1:12" s="21" customFormat="1" ht="85.5" customHeight="1" x14ac:dyDescent="0.25">
      <c r="A112" s="18">
        <v>1</v>
      </c>
      <c r="B112" s="19" t="s">
        <v>29</v>
      </c>
      <c r="C112" s="19" t="s">
        <v>31</v>
      </c>
      <c r="D112" s="19" t="s">
        <v>48</v>
      </c>
      <c r="E112" s="19"/>
      <c r="F112" s="19" t="s">
        <v>284</v>
      </c>
      <c r="G112" s="18" t="s">
        <v>8</v>
      </c>
      <c r="H112" s="18" t="s">
        <v>275</v>
      </c>
      <c r="I112" s="18"/>
      <c r="J112" s="18"/>
      <c r="K112" s="128"/>
      <c r="L112" s="20" t="s">
        <v>276</v>
      </c>
    </row>
    <row r="113" spans="1:12" s="21" customFormat="1" ht="86.25" customHeight="1" x14ac:dyDescent="0.25">
      <c r="A113" s="18">
        <v>1</v>
      </c>
      <c r="B113" s="19" t="s">
        <v>277</v>
      </c>
      <c r="C113" s="19" t="s">
        <v>31</v>
      </c>
      <c r="D113" s="19" t="s">
        <v>48</v>
      </c>
      <c r="E113" s="19"/>
      <c r="F113" s="19" t="s">
        <v>285</v>
      </c>
      <c r="G113" s="18" t="s">
        <v>8</v>
      </c>
      <c r="H113" s="18" t="s">
        <v>275</v>
      </c>
      <c r="I113" s="18"/>
      <c r="J113" s="18"/>
      <c r="K113" s="128"/>
      <c r="L113" s="20" t="s">
        <v>276</v>
      </c>
    </row>
    <row r="114" spans="1:12" s="21" customFormat="1" ht="116.25" customHeight="1" x14ac:dyDescent="0.25">
      <c r="A114" s="18">
        <v>2</v>
      </c>
      <c r="B114" s="19" t="s">
        <v>278</v>
      </c>
      <c r="C114" s="19" t="s">
        <v>31</v>
      </c>
      <c r="D114" s="19" t="s">
        <v>48</v>
      </c>
      <c r="E114" s="19"/>
      <c r="F114" s="19" t="s">
        <v>287</v>
      </c>
      <c r="G114" s="18" t="s">
        <v>8</v>
      </c>
      <c r="H114" s="18" t="s">
        <v>288</v>
      </c>
      <c r="I114" s="18"/>
      <c r="J114" s="18"/>
      <c r="K114" s="128"/>
      <c r="L114" s="20" t="s">
        <v>279</v>
      </c>
    </row>
    <row r="115" spans="1:12" s="21" customFormat="1" ht="57.75" customHeight="1" x14ac:dyDescent="0.25">
      <c r="A115" s="18">
        <v>1</v>
      </c>
      <c r="B115" s="19" t="s">
        <v>280</v>
      </c>
      <c r="C115" s="19" t="s">
        <v>31</v>
      </c>
      <c r="D115" s="19" t="s">
        <v>48</v>
      </c>
      <c r="E115" s="19" t="s">
        <v>83</v>
      </c>
      <c r="F115" s="19" t="s">
        <v>286</v>
      </c>
      <c r="G115" s="18" t="s">
        <v>8</v>
      </c>
      <c r="H115" s="18" t="s">
        <v>288</v>
      </c>
      <c r="I115" s="18"/>
      <c r="J115" s="18"/>
      <c r="K115" s="128"/>
      <c r="L115" s="20" t="s">
        <v>281</v>
      </c>
    </row>
    <row r="116" spans="1:12" s="21" customFormat="1" ht="57" customHeight="1" x14ac:dyDescent="0.25">
      <c r="A116" s="18">
        <v>2</v>
      </c>
      <c r="B116" s="19" t="s">
        <v>30</v>
      </c>
      <c r="C116" s="19" t="s">
        <v>31</v>
      </c>
      <c r="D116" s="19" t="s">
        <v>48</v>
      </c>
      <c r="E116" s="19"/>
      <c r="F116" s="19" t="s">
        <v>282</v>
      </c>
      <c r="G116" s="18"/>
      <c r="H116" s="26" t="s">
        <v>288</v>
      </c>
      <c r="I116" s="26"/>
      <c r="J116" s="18"/>
      <c r="K116" s="128"/>
      <c r="L116" s="20" t="s">
        <v>281</v>
      </c>
    </row>
    <row r="117" spans="1:12" ht="90" x14ac:dyDescent="0.25">
      <c r="A117" s="18">
        <v>1</v>
      </c>
      <c r="B117" s="5" t="s">
        <v>353</v>
      </c>
      <c r="C117" s="3" t="s">
        <v>354</v>
      </c>
      <c r="D117" s="3" t="s">
        <v>355</v>
      </c>
      <c r="E117" s="3" t="s">
        <v>356</v>
      </c>
      <c r="F117" s="3" t="s">
        <v>357</v>
      </c>
      <c r="G117" s="4" t="s">
        <v>8</v>
      </c>
      <c r="H117" s="18"/>
      <c r="I117" s="18"/>
      <c r="J117" s="18"/>
      <c r="K117" s="128"/>
      <c r="L117" s="20"/>
    </row>
    <row r="118" spans="1:12" s="21" customFormat="1" ht="135" x14ac:dyDescent="0.25">
      <c r="A118" s="99"/>
      <c r="B118" s="19" t="s">
        <v>417</v>
      </c>
      <c r="C118" s="19" t="s">
        <v>418</v>
      </c>
      <c r="D118" s="19" t="s">
        <v>419</v>
      </c>
      <c r="E118" s="100" t="s">
        <v>420</v>
      </c>
      <c r="F118" s="101" t="s">
        <v>421</v>
      </c>
      <c r="G118" s="18"/>
      <c r="H118" s="18"/>
      <c r="I118" s="18" t="s">
        <v>8</v>
      </c>
      <c r="J118" s="18"/>
      <c r="K118" s="128"/>
      <c r="L118" s="20"/>
    </row>
    <row r="119" spans="1:12" s="21" customFormat="1" ht="135" x14ac:dyDescent="0.25">
      <c r="A119" s="99"/>
      <c r="B119" s="19" t="s">
        <v>424</v>
      </c>
      <c r="C119" s="19" t="s">
        <v>354</v>
      </c>
      <c r="D119" s="19" t="s">
        <v>425</v>
      </c>
      <c r="E119" s="19" t="s">
        <v>426</v>
      </c>
      <c r="F119" s="19" t="s">
        <v>427</v>
      </c>
      <c r="G119" s="18" t="s">
        <v>8</v>
      </c>
      <c r="H119" s="18" t="s">
        <v>8</v>
      </c>
      <c r="I119" s="18"/>
      <c r="J119" s="18"/>
      <c r="K119" s="128"/>
      <c r="L119" s="20"/>
    </row>
    <row r="120" spans="1:12" s="9" customFormat="1" x14ac:dyDescent="0.25">
      <c r="A120" s="27"/>
      <c r="B120" s="28"/>
      <c r="C120" s="28"/>
      <c r="D120" s="28"/>
      <c r="E120" s="28"/>
      <c r="F120" s="28"/>
      <c r="G120" s="29"/>
      <c r="H120" s="29"/>
      <c r="I120" s="29"/>
      <c r="J120" s="29"/>
      <c r="K120" s="120"/>
      <c r="L120" s="30"/>
    </row>
    <row r="121" spans="1:12" s="9" customFormat="1" x14ac:dyDescent="0.25">
      <c r="A121" s="27"/>
      <c r="B121" s="28"/>
      <c r="C121" s="28"/>
      <c r="D121" s="28"/>
      <c r="E121" s="28"/>
      <c r="F121" s="28"/>
      <c r="G121" s="29"/>
      <c r="H121" s="29"/>
      <c r="I121" s="29"/>
      <c r="J121" s="29"/>
      <c r="K121" s="120"/>
      <c r="L121" s="30"/>
    </row>
    <row r="122" spans="1:12" s="9" customFormat="1" x14ac:dyDescent="0.25">
      <c r="A122" s="27"/>
      <c r="B122" s="28"/>
      <c r="C122" s="28"/>
      <c r="D122" s="28"/>
      <c r="E122" s="28"/>
      <c r="F122" s="28"/>
      <c r="G122" s="29"/>
      <c r="H122" s="29"/>
      <c r="I122" s="29"/>
      <c r="J122" s="29"/>
      <c r="K122" s="120"/>
      <c r="L122" s="30"/>
    </row>
    <row r="123" spans="1:12" s="9" customFormat="1" x14ac:dyDescent="0.25">
      <c r="A123" s="27"/>
      <c r="B123" s="28"/>
      <c r="C123" s="28"/>
      <c r="D123" s="28"/>
      <c r="E123" s="28"/>
      <c r="F123" s="28"/>
      <c r="G123" s="29"/>
      <c r="H123" s="29"/>
      <c r="I123" s="29"/>
      <c r="J123" s="29"/>
      <c r="K123" s="120"/>
      <c r="L123" s="30"/>
    </row>
    <row r="124" spans="1:12" s="9" customFormat="1" x14ac:dyDescent="0.25">
      <c r="A124" s="27"/>
      <c r="B124" s="28"/>
      <c r="C124" s="28"/>
      <c r="D124" s="28"/>
      <c r="E124" s="28"/>
      <c r="F124" s="28"/>
      <c r="G124" s="29"/>
      <c r="H124" s="29"/>
      <c r="I124" s="29"/>
      <c r="J124" s="29"/>
      <c r="K124" s="120"/>
      <c r="L124" s="30"/>
    </row>
    <row r="125" spans="1:12" s="9" customFormat="1" x14ac:dyDescent="0.25">
      <c r="A125" s="27"/>
      <c r="B125" s="28"/>
      <c r="C125" s="28"/>
      <c r="D125" s="28"/>
      <c r="E125" s="28"/>
      <c r="F125" s="28"/>
      <c r="G125" s="29"/>
      <c r="H125" s="29"/>
      <c r="I125" s="29"/>
      <c r="J125" s="29"/>
      <c r="K125" s="120"/>
      <c r="L125" s="30"/>
    </row>
    <row r="126" spans="1:12" s="9" customFormat="1" x14ac:dyDescent="0.25">
      <c r="A126" s="27"/>
      <c r="B126" s="28"/>
      <c r="C126" s="28"/>
      <c r="D126" s="28"/>
      <c r="E126" s="28"/>
      <c r="F126" s="28"/>
      <c r="G126" s="29"/>
      <c r="H126" s="29"/>
      <c r="I126" s="29"/>
      <c r="J126" s="29"/>
      <c r="K126" s="120"/>
      <c r="L126" s="30"/>
    </row>
    <row r="127" spans="1:12" s="9" customFormat="1" x14ac:dyDescent="0.25">
      <c r="A127" s="27"/>
      <c r="B127" s="28"/>
      <c r="C127" s="28"/>
      <c r="D127" s="28"/>
      <c r="E127" s="28"/>
      <c r="F127" s="28"/>
      <c r="G127" s="29"/>
      <c r="H127" s="29"/>
      <c r="I127" s="29"/>
      <c r="J127" s="29"/>
      <c r="K127" s="120"/>
      <c r="L127" s="30"/>
    </row>
    <row r="128" spans="1:12" s="9" customFormat="1" x14ac:dyDescent="0.25">
      <c r="A128" s="27"/>
      <c r="B128" s="28"/>
      <c r="C128" s="28"/>
      <c r="D128" s="28"/>
      <c r="E128" s="28"/>
      <c r="F128" s="28"/>
      <c r="G128" s="29"/>
      <c r="H128" s="29"/>
      <c r="I128" s="29"/>
      <c r="J128" s="29"/>
      <c r="K128" s="120"/>
      <c r="L128" s="30"/>
    </row>
    <row r="129" spans="1:12" s="9" customFormat="1" x14ac:dyDescent="0.25">
      <c r="A129" s="27"/>
      <c r="B129" s="28"/>
      <c r="C129" s="28"/>
      <c r="D129" s="28"/>
      <c r="E129" s="28"/>
      <c r="F129" s="28"/>
      <c r="G129" s="29"/>
      <c r="H129" s="29"/>
      <c r="I129" s="29"/>
      <c r="J129" s="29"/>
      <c r="K129" s="120"/>
      <c r="L129" s="30"/>
    </row>
    <row r="130" spans="1:12" s="9" customFormat="1" x14ac:dyDescent="0.25">
      <c r="A130" s="27"/>
      <c r="B130" s="28"/>
      <c r="C130" s="28"/>
      <c r="D130" s="28"/>
      <c r="E130" s="28"/>
      <c r="F130" s="28"/>
      <c r="G130" s="29"/>
      <c r="H130" s="29"/>
      <c r="I130" s="29"/>
      <c r="J130" s="29"/>
      <c r="K130" s="120"/>
      <c r="L130" s="30"/>
    </row>
    <row r="131" spans="1:12" s="9" customFormat="1" x14ac:dyDescent="0.25">
      <c r="A131" s="27"/>
      <c r="B131" s="28"/>
      <c r="C131" s="28"/>
      <c r="D131" s="28"/>
      <c r="E131" s="28"/>
      <c r="F131" s="28"/>
      <c r="G131" s="29"/>
      <c r="H131" s="29"/>
      <c r="I131" s="29"/>
      <c r="J131" s="29"/>
      <c r="K131" s="120"/>
      <c r="L131" s="30"/>
    </row>
    <row r="132" spans="1:12" s="9" customFormat="1" x14ac:dyDescent="0.25">
      <c r="A132" s="27"/>
      <c r="B132" s="28"/>
      <c r="C132" s="28"/>
      <c r="D132" s="28"/>
      <c r="E132" s="28"/>
      <c r="F132" s="28"/>
      <c r="G132" s="29"/>
      <c r="H132" s="29"/>
      <c r="I132" s="29"/>
      <c r="J132" s="29"/>
      <c r="K132" s="120"/>
      <c r="L132" s="30"/>
    </row>
    <row r="133" spans="1:12" s="9" customFormat="1" x14ac:dyDescent="0.25">
      <c r="A133" s="27"/>
      <c r="B133" s="28"/>
      <c r="C133" s="28"/>
      <c r="D133" s="28"/>
      <c r="E133" s="28"/>
      <c r="F133" s="28"/>
      <c r="G133" s="29"/>
      <c r="H133" s="29"/>
      <c r="I133" s="29"/>
      <c r="J133" s="29"/>
      <c r="K133" s="120"/>
      <c r="L133" s="30"/>
    </row>
    <row r="134" spans="1:12" s="9" customFormat="1" x14ac:dyDescent="0.25">
      <c r="A134" s="27"/>
      <c r="B134" s="28"/>
      <c r="C134" s="28"/>
      <c r="D134" s="28"/>
      <c r="E134" s="28"/>
      <c r="F134" s="28"/>
      <c r="G134" s="29"/>
      <c r="H134" s="29"/>
      <c r="I134" s="29"/>
      <c r="J134" s="29"/>
      <c r="K134" s="120"/>
      <c r="L134" s="30"/>
    </row>
    <row r="135" spans="1:12" s="9" customFormat="1" x14ac:dyDescent="0.25">
      <c r="A135" s="27"/>
      <c r="B135" s="28"/>
      <c r="C135" s="28"/>
      <c r="D135" s="28"/>
      <c r="E135" s="28"/>
      <c r="F135" s="28"/>
      <c r="G135" s="29"/>
      <c r="H135" s="29"/>
      <c r="I135" s="29"/>
      <c r="J135" s="29"/>
      <c r="K135" s="120"/>
      <c r="L135" s="30"/>
    </row>
    <row r="136" spans="1:12" s="9" customFormat="1" x14ac:dyDescent="0.25">
      <c r="A136" s="27"/>
      <c r="B136" s="28"/>
      <c r="C136" s="28"/>
      <c r="D136" s="28"/>
      <c r="E136" s="28"/>
      <c r="F136" s="28"/>
      <c r="G136" s="29"/>
      <c r="H136" s="29"/>
      <c r="I136" s="29"/>
      <c r="J136" s="29"/>
      <c r="K136" s="120"/>
      <c r="L136" s="30"/>
    </row>
    <row r="137" spans="1:12" s="9" customFormat="1" x14ac:dyDescent="0.25">
      <c r="A137" s="27"/>
      <c r="B137" s="28"/>
      <c r="C137" s="28"/>
      <c r="D137" s="28"/>
      <c r="E137" s="28"/>
      <c r="F137" s="28"/>
      <c r="G137" s="29"/>
      <c r="H137" s="29"/>
      <c r="I137" s="29"/>
      <c r="J137" s="29"/>
      <c r="K137" s="120"/>
      <c r="L137" s="30"/>
    </row>
    <row r="138" spans="1:12" s="9" customFormat="1" x14ac:dyDescent="0.25">
      <c r="A138" s="27"/>
      <c r="B138" s="28"/>
      <c r="C138" s="28"/>
      <c r="D138" s="28"/>
      <c r="E138" s="28"/>
      <c r="F138" s="28"/>
      <c r="G138" s="29"/>
      <c r="H138" s="29"/>
      <c r="I138" s="29"/>
      <c r="J138" s="29"/>
      <c r="K138" s="120"/>
      <c r="L138" s="30"/>
    </row>
    <row r="139" spans="1:12" s="9" customFormat="1" x14ac:dyDescent="0.25">
      <c r="A139" s="27"/>
      <c r="B139" s="28"/>
      <c r="C139" s="28"/>
      <c r="D139" s="28"/>
      <c r="E139" s="28"/>
      <c r="F139" s="28"/>
      <c r="G139" s="29"/>
      <c r="H139" s="29"/>
      <c r="I139" s="29"/>
      <c r="J139" s="29"/>
      <c r="K139" s="120"/>
      <c r="L139" s="30"/>
    </row>
    <row r="140" spans="1:12" s="9" customFormat="1" x14ac:dyDescent="0.25">
      <c r="A140" s="27"/>
      <c r="B140" s="28"/>
      <c r="C140" s="28"/>
      <c r="D140" s="28"/>
      <c r="E140" s="28"/>
      <c r="F140" s="28"/>
      <c r="G140" s="29"/>
      <c r="H140" s="29"/>
      <c r="I140" s="29"/>
      <c r="J140" s="29"/>
      <c r="K140" s="120"/>
      <c r="L140" s="30"/>
    </row>
    <row r="141" spans="1:12" s="9" customFormat="1" x14ac:dyDescent="0.25">
      <c r="A141" s="27"/>
      <c r="B141" s="28"/>
      <c r="C141" s="28"/>
      <c r="D141" s="28"/>
      <c r="E141" s="28"/>
      <c r="F141" s="28"/>
      <c r="G141" s="29"/>
      <c r="H141" s="29"/>
      <c r="I141" s="29"/>
      <c r="J141" s="29"/>
      <c r="K141" s="120"/>
      <c r="L141" s="30"/>
    </row>
    <row r="142" spans="1:12" s="9" customFormat="1" x14ac:dyDescent="0.25">
      <c r="A142" s="27"/>
      <c r="B142" s="28"/>
      <c r="C142" s="28"/>
      <c r="D142" s="28"/>
      <c r="E142" s="28"/>
      <c r="F142" s="28"/>
      <c r="G142" s="29"/>
      <c r="H142" s="29"/>
      <c r="I142" s="29"/>
      <c r="J142" s="29"/>
      <c r="K142" s="120"/>
      <c r="L142" s="30"/>
    </row>
    <row r="143" spans="1:12" s="9" customFormat="1" x14ac:dyDescent="0.25">
      <c r="A143" s="27"/>
      <c r="B143" s="28"/>
      <c r="C143" s="28"/>
      <c r="D143" s="28"/>
      <c r="E143" s="28"/>
      <c r="F143" s="28"/>
      <c r="G143" s="29"/>
      <c r="H143" s="29"/>
      <c r="I143" s="29"/>
      <c r="J143" s="29"/>
      <c r="K143" s="120"/>
      <c r="L143" s="30"/>
    </row>
    <row r="144" spans="1:12" s="9" customFormat="1" x14ac:dyDescent="0.25">
      <c r="A144" s="27"/>
      <c r="B144" s="28"/>
      <c r="C144" s="28"/>
      <c r="D144" s="28"/>
      <c r="E144" s="28"/>
      <c r="F144" s="28"/>
      <c r="G144" s="29"/>
      <c r="H144" s="29"/>
      <c r="I144" s="29"/>
      <c r="J144" s="29"/>
      <c r="K144" s="120"/>
      <c r="L144" s="30"/>
    </row>
    <row r="145" spans="1:12" s="9" customFormat="1" x14ac:dyDescent="0.25">
      <c r="A145" s="27"/>
      <c r="B145" s="28"/>
      <c r="C145" s="28"/>
      <c r="D145" s="28"/>
      <c r="E145" s="28"/>
      <c r="F145" s="28"/>
      <c r="G145" s="29"/>
      <c r="H145" s="29"/>
      <c r="I145" s="29"/>
      <c r="J145" s="29"/>
      <c r="K145" s="120"/>
      <c r="L145" s="30"/>
    </row>
    <row r="146" spans="1:12" s="9" customFormat="1" x14ac:dyDescent="0.25">
      <c r="A146" s="27"/>
      <c r="B146" s="28"/>
      <c r="C146" s="28"/>
      <c r="D146" s="28"/>
      <c r="E146" s="28"/>
      <c r="F146" s="28"/>
      <c r="G146" s="29"/>
      <c r="H146" s="29"/>
      <c r="I146" s="29"/>
      <c r="J146" s="29"/>
      <c r="K146" s="120"/>
      <c r="L146" s="30"/>
    </row>
    <row r="147" spans="1:12" s="9" customFormat="1" x14ac:dyDescent="0.25">
      <c r="A147" s="27"/>
      <c r="B147" s="28"/>
      <c r="C147" s="28"/>
      <c r="D147" s="28"/>
      <c r="E147" s="28"/>
      <c r="F147" s="28"/>
      <c r="G147" s="29"/>
      <c r="H147" s="29"/>
      <c r="I147" s="29"/>
      <c r="J147" s="29"/>
      <c r="K147" s="120"/>
      <c r="L147" s="30"/>
    </row>
    <row r="148" spans="1:12" s="9" customFormat="1" x14ac:dyDescent="0.25">
      <c r="A148" s="27"/>
      <c r="B148" s="28"/>
      <c r="C148" s="28"/>
      <c r="D148" s="28"/>
      <c r="E148" s="28"/>
      <c r="F148" s="28"/>
      <c r="G148" s="29"/>
      <c r="H148" s="29"/>
      <c r="I148" s="29"/>
      <c r="J148" s="29"/>
      <c r="K148" s="120"/>
      <c r="L148" s="30"/>
    </row>
    <row r="149" spans="1:12" s="9" customFormat="1" x14ac:dyDescent="0.25">
      <c r="A149" s="27"/>
      <c r="B149" s="28"/>
      <c r="C149" s="28"/>
      <c r="D149" s="28"/>
      <c r="E149" s="28"/>
      <c r="F149" s="28"/>
      <c r="G149" s="29"/>
      <c r="H149" s="29"/>
      <c r="I149" s="29"/>
      <c r="J149" s="29"/>
      <c r="K149" s="120"/>
      <c r="L149" s="30"/>
    </row>
  </sheetData>
  <sheetProtection selectLockedCells="1"/>
  <hyperlinks>
    <hyperlink ref="K5" r:id="rId1" xr:uid="{00000000-0004-0000-0100-000000000000}"/>
  </hyperlinks>
  <pageMargins left="0.34" right="0.17" top="0.25" bottom="0.21" header="0.17" footer="0.17"/>
  <pageSetup paperSize="5"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8"/>
  <sheetViews>
    <sheetView workbookViewId="0">
      <selection sqref="A1:J3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82"/>
      <c r="L1" s="82"/>
      <c r="M1" s="82"/>
      <c r="N1" s="8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82"/>
      <c r="L2" s="82"/>
      <c r="M2" s="82"/>
      <c r="N2" s="82"/>
      <c r="O2" s="37"/>
      <c r="Q2">
        <f>'Protected - Detail re Meds'!A16</f>
        <v>0</v>
      </c>
      <c r="R2" t="str">
        <f>'Protected - Detail re Meds'!B16</f>
        <v>Ceftolozane and Tazobactam/Zerbaxa</v>
      </c>
      <c r="S2" t="str">
        <f>'Protected - Detail re Meds'!C16</f>
        <v>Antibiotic</v>
      </c>
      <c r="T2" t="str">
        <f>'Protected - Detail re Meds'!D16</f>
        <v>Complicated UTI and complicated intra abdominal infections</v>
      </c>
      <c r="U2" t="str">
        <f>'Protected - Detail re Meds'!E16</f>
        <v>Lytes, BUN, Cr, ALT, AST</v>
      </c>
      <c r="V2" t="str">
        <f>'Protected - Detail re Meds'!F16</f>
        <v>Renal impairment, C-diff, headache, N/D, pyrexia; Inspect for precipitate and discoloration;  Only use in patients 18 years and older</v>
      </c>
      <c r="W2" t="str">
        <f>'Protected - Detail re Meds'!G16</f>
        <v>X</v>
      </c>
      <c r="X2">
        <f>'Protected - Detail re Meds'!H16</f>
        <v>0</v>
      </c>
      <c r="Y2">
        <f>'Protected - Detail re Meds'!I16</f>
        <v>0</v>
      </c>
      <c r="Z2">
        <f>'Protected - Detail re Meds'!J16</f>
        <v>0</v>
      </c>
      <c r="AA2">
        <f>'Protected - Detail re Meds'!L16</f>
        <v>0</v>
      </c>
    </row>
    <row r="3" spans="1:27" ht="21" x14ac:dyDescent="0.35">
      <c r="A3" s="81"/>
      <c r="B3" s="82"/>
      <c r="C3" s="82"/>
      <c r="D3" s="82"/>
      <c r="E3" s="82"/>
      <c r="F3" s="82"/>
      <c r="G3" s="82"/>
      <c r="H3" s="82"/>
      <c r="I3" s="82"/>
      <c r="J3" s="83"/>
      <c r="K3" s="82"/>
      <c r="L3" s="82"/>
      <c r="M3" s="82"/>
      <c r="N3" s="82"/>
      <c r="O3" s="37"/>
    </row>
    <row r="4" spans="1:27" ht="21" x14ac:dyDescent="0.35">
      <c r="A4" s="81"/>
      <c r="B4" s="82"/>
      <c r="C4" s="82"/>
      <c r="D4" s="82"/>
      <c r="E4" s="82"/>
      <c r="F4" s="82"/>
      <c r="G4" s="82"/>
      <c r="H4" s="82"/>
      <c r="I4" s="82"/>
      <c r="J4" s="83"/>
      <c r="K4" s="82"/>
      <c r="L4" s="82"/>
      <c r="M4" s="82"/>
      <c r="N4" s="82"/>
      <c r="O4" s="37"/>
    </row>
    <row r="5" spans="1:27" ht="18.75" x14ac:dyDescent="0.3">
      <c r="A5" s="44"/>
      <c r="B5" s="80"/>
      <c r="C5" s="80"/>
      <c r="D5" s="80"/>
      <c r="E5" s="80"/>
      <c r="F5" s="80"/>
      <c r="G5" s="80"/>
      <c r="H5" s="80"/>
      <c r="I5" s="80"/>
      <c r="J5" s="45"/>
      <c r="K5" s="80"/>
      <c r="L5" s="80"/>
      <c r="M5" s="80"/>
      <c r="N5" s="80"/>
      <c r="O5" s="32"/>
    </row>
    <row r="6" spans="1:27" ht="36.75" customHeight="1" x14ac:dyDescent="0.3">
      <c r="A6" s="46" t="s">
        <v>294</v>
      </c>
      <c r="B6" s="214" t="str">
        <f>R2</f>
        <v>Ceftolozane and Tazobactam/Zerbaxa</v>
      </c>
      <c r="C6" s="214"/>
      <c r="D6" s="214"/>
      <c r="E6" s="80"/>
      <c r="F6" s="47" t="s">
        <v>293</v>
      </c>
      <c r="G6" s="79" t="str">
        <f>IF(Q2=0,"n/a",Q2)</f>
        <v>n/a</v>
      </c>
      <c r="H6" s="34"/>
      <c r="I6" s="34"/>
      <c r="J6" s="48"/>
      <c r="K6" s="34"/>
      <c r="L6" s="34"/>
      <c r="M6" s="34"/>
      <c r="N6" s="34"/>
      <c r="O6" s="34"/>
    </row>
    <row r="7" spans="1:27" ht="18.75" x14ac:dyDescent="0.3">
      <c r="A7" s="46" t="s">
        <v>292</v>
      </c>
      <c r="B7" s="197" t="str">
        <f>S2</f>
        <v>Antibiotic</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42.75" customHeight="1" x14ac:dyDescent="0.3">
      <c r="A12" s="51"/>
      <c r="B12" s="49"/>
      <c r="C12" s="49" t="s">
        <v>295</v>
      </c>
      <c r="D12" s="49"/>
      <c r="E12" s="214" t="str">
        <f>T2</f>
        <v>Complicated UTI and complicated intra abdominal infections</v>
      </c>
      <c r="F12" s="214"/>
      <c r="G12" s="214"/>
      <c r="H12" s="214"/>
      <c r="I12" s="214"/>
      <c r="J12" s="50"/>
      <c r="K12" s="49"/>
      <c r="L12" s="49"/>
      <c r="M12" s="49"/>
      <c r="N12" s="49"/>
      <c r="O12" s="35"/>
    </row>
    <row r="13" spans="1:27" ht="18.75" x14ac:dyDescent="0.3">
      <c r="A13" s="51"/>
      <c r="B13" s="49"/>
      <c r="C13" s="49" t="s">
        <v>296</v>
      </c>
      <c r="D13" s="49"/>
      <c r="E13" s="194" t="str">
        <f>U2</f>
        <v>Lytes, BUN, Cr, ALT, AST</v>
      </c>
      <c r="F13" s="194"/>
      <c r="G13" s="194"/>
      <c r="H13" s="194"/>
      <c r="I13" s="194"/>
      <c r="J13" s="50"/>
      <c r="K13" s="49"/>
      <c r="L13" s="49"/>
      <c r="M13" s="49"/>
      <c r="N13" s="49"/>
      <c r="O13" s="35"/>
    </row>
    <row r="14" spans="1:27" ht="77.25" customHeight="1" x14ac:dyDescent="0.3">
      <c r="A14" s="51"/>
      <c r="B14" s="49"/>
      <c r="C14" s="49" t="s">
        <v>309</v>
      </c>
      <c r="D14" s="49"/>
      <c r="E14" s="206" t="str">
        <f>V2</f>
        <v>Renal impairment, C-diff, headache, N/D, pyrexia; Inspect for precipitate and discoloration;  Only use in patients 18 years and older</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80"/>
      <c r="G24" s="80"/>
      <c r="H24" s="8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14:I14"/>
    <mergeCell ref="F21:H21"/>
    <mergeCell ref="F23:H23"/>
    <mergeCell ref="E12:I12"/>
    <mergeCell ref="A1:J1"/>
    <mergeCell ref="A2:J2"/>
    <mergeCell ref="B6:D6"/>
    <mergeCell ref="B7:D7"/>
    <mergeCell ref="E13:I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A38"/>
  <sheetViews>
    <sheetView workbookViewId="0">
      <selection activeCell="A5" sqref="A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Meds'!A17</f>
        <v>0</v>
      </c>
      <c r="R2" t="str">
        <f>'Protected - Detail re Meds'!B17</f>
        <v>Ceftriaxone/Rocephin</v>
      </c>
      <c r="S2" t="str">
        <f>'Protected - Detail re Meds'!C17</f>
        <v>Antibiotics</v>
      </c>
      <c r="T2" t="str">
        <f>'Protected - Detail re Meds'!D17</f>
        <v>Bacterial Infection</v>
      </c>
      <c r="U2" t="str">
        <f>'Protected - Detail re Meds'!E17</f>
        <v>CBC, PT</v>
      </c>
      <c r="V2" t="str">
        <f>'Protected - Detail re Meds'!F17</f>
        <v>Bleeding, Cephalsporin-induced anemia; IV push over 3-5 minutes</v>
      </c>
      <c r="W2">
        <f>'Protected - Detail re Meds'!G17</f>
        <v>0</v>
      </c>
      <c r="X2">
        <f>'Protected - Detail re Meds'!H17</f>
        <v>0</v>
      </c>
      <c r="Y2" t="str">
        <f>'Protected - Detail re Meds'!I17</f>
        <v>X</v>
      </c>
      <c r="Z2">
        <f>'Protected - Detail re Meds'!J17</f>
        <v>0</v>
      </c>
      <c r="AA2">
        <f>'Protected - Detail re Meds'!L17</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Ceftriaxone/Rocephin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PT</v>
      </c>
      <c r="F13" s="194"/>
      <c r="G13" s="194"/>
      <c r="H13" s="194"/>
      <c r="I13" s="194"/>
      <c r="J13" s="50"/>
      <c r="K13" s="49"/>
      <c r="L13" s="49"/>
      <c r="M13" s="49"/>
      <c r="N13" s="49"/>
      <c r="O13" s="35"/>
    </row>
    <row r="14" spans="1:27" ht="39.75" customHeight="1" x14ac:dyDescent="0.3">
      <c r="A14" s="51"/>
      <c r="B14" s="49"/>
      <c r="C14" s="49" t="s">
        <v>309</v>
      </c>
      <c r="D14" s="49"/>
      <c r="E14" s="206" t="str">
        <f>V2</f>
        <v>Bleeding, Cephalsporin-induced anemia; IV push over 3-5 minutes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38"/>
  <sheetViews>
    <sheetView workbookViewId="0">
      <selection activeCell="E13" sqref="E13:I1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Meds'!A18</f>
        <v>0</v>
      </c>
      <c r="R2" t="str">
        <f>'Protected - Detail re Meds'!B18</f>
        <v>Ciprofloxacin/Cipro</v>
      </c>
      <c r="S2" t="str">
        <f>'Protected - Detail re Meds'!C18</f>
        <v>Antibiotics</v>
      </c>
      <c r="T2" t="str">
        <f>'Protected - Detail re Meds'!D18</f>
        <v>Bacterial Infection</v>
      </c>
      <c r="U2" t="str">
        <f>'Protected - Detail re Meds'!E18</f>
        <v>CBC, BUN, Cr, LFTs</v>
      </c>
      <c r="V2" t="str">
        <f>'Protected - Detail re Meds'!F18</f>
        <v>Tendon rupture</v>
      </c>
      <c r="W2" t="str">
        <f>'Protected - Detail re Meds'!G18</f>
        <v>X</v>
      </c>
      <c r="X2">
        <f>'Protected - Detail re Meds'!H18</f>
        <v>0</v>
      </c>
      <c r="Y2">
        <f>'Protected - Detail re Meds'!I18</f>
        <v>0</v>
      </c>
      <c r="Z2">
        <f>'Protected - Detail re Meds'!J18</f>
        <v>0</v>
      </c>
      <c r="AA2">
        <f>'Protected - Detail re Meds'!L18</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Ciprofloxacin/Cipro</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 LFTs</v>
      </c>
      <c r="F13" s="194"/>
      <c r="G13" s="194"/>
      <c r="H13" s="194"/>
      <c r="I13" s="194"/>
      <c r="J13" s="50"/>
      <c r="K13" s="49"/>
      <c r="L13" s="49"/>
      <c r="M13" s="49"/>
      <c r="N13" s="49"/>
      <c r="O13" s="35"/>
    </row>
    <row r="14" spans="1:27" ht="39.75" customHeight="1" x14ac:dyDescent="0.3">
      <c r="A14" s="51"/>
      <c r="B14" s="49"/>
      <c r="C14" s="49" t="s">
        <v>309</v>
      </c>
      <c r="D14" s="49"/>
      <c r="E14" s="206" t="str">
        <f>V2</f>
        <v>Tendon rupture</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A38"/>
  <sheetViews>
    <sheetView workbookViewId="0">
      <selection activeCell="E13" sqref="E13:I1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Meds'!A19</f>
        <v>0</v>
      </c>
      <c r="R2" t="str">
        <f>'Protected - Detail re Meds'!B19</f>
        <v>Clindimycin/Cleocin</v>
      </c>
      <c r="S2" t="str">
        <f>'Protected - Detail re Meds'!C19</f>
        <v>Antibiotics</v>
      </c>
      <c r="T2" t="str">
        <f>'Protected - Detail re Meds'!D19</f>
        <v>Bacterial Infection</v>
      </c>
      <c r="U2" t="str">
        <f>'Protected - Detail re Meds'!E19</f>
        <v>CBC, BUN, Cr, LFTs</v>
      </c>
      <c r="V2" t="str">
        <f>'Protected - Detail re Meds'!F19</f>
        <v>Severe Colitis</v>
      </c>
      <c r="W2">
        <f>'Protected - Detail re Meds'!G19</f>
        <v>0</v>
      </c>
      <c r="X2">
        <f>'Protected - Detail re Meds'!H19</f>
        <v>0</v>
      </c>
      <c r="Y2">
        <f>'Protected - Detail re Meds'!I19</f>
        <v>0</v>
      </c>
      <c r="Z2">
        <f>'Protected - Detail re Meds'!J19</f>
        <v>0</v>
      </c>
      <c r="AA2">
        <f>'Protected - Detail re Meds'!L19</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Clindimycin/Cleocin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 LFTs</v>
      </c>
      <c r="F13" s="194"/>
      <c r="G13" s="194"/>
      <c r="H13" s="194"/>
      <c r="I13" s="194"/>
      <c r="J13" s="50"/>
      <c r="K13" s="49"/>
      <c r="L13" s="49"/>
      <c r="M13" s="49"/>
      <c r="N13" s="49"/>
      <c r="O13" s="35"/>
    </row>
    <row r="14" spans="1:27" ht="39.75" customHeight="1" x14ac:dyDescent="0.3">
      <c r="A14" s="51"/>
      <c r="B14" s="49"/>
      <c r="C14" s="49" t="s">
        <v>309</v>
      </c>
      <c r="D14" s="49"/>
      <c r="E14" s="206" t="str">
        <f>V2</f>
        <v>Severe Colitis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Meds'!A20</f>
        <v>0</v>
      </c>
      <c r="R2" t="str">
        <f>'Protected - Detail re Meds'!B20</f>
        <v>Daptomycin/Cubicin</v>
      </c>
      <c r="S2" t="str">
        <f>'Protected - Detail re Meds'!C20</f>
        <v>Antibiotics</v>
      </c>
      <c r="T2" t="str">
        <f>'Protected - Detail re Meds'!D20</f>
        <v>Bacterial Infection</v>
      </c>
      <c r="U2" t="str">
        <f>'Protected - Detail re Meds'!E20</f>
        <v>BUN, SCr, CPK</v>
      </c>
      <c r="V2" t="str">
        <f>'Protected - Detail re Meds'!F20</f>
        <v>Neuropathy adverse effect; IV Push 4-6mg/kg, over 2 minutes; usual adult dose is 400-500mg over 2 min</v>
      </c>
      <c r="W2">
        <f>'Protected - Detail re Meds'!G20</f>
        <v>0</v>
      </c>
      <c r="X2">
        <f>'Protected - Detail re Meds'!H20</f>
        <v>0</v>
      </c>
      <c r="Y2" t="str">
        <f>'Protected - Detail re Meds'!I20</f>
        <v>X</v>
      </c>
      <c r="Z2">
        <f>'Protected - Detail re Meds'!J20</f>
        <v>0</v>
      </c>
      <c r="AA2">
        <f>'Protected - Detail re Meds'!L20</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Daptomycin/Cubicin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SCr, CPK</v>
      </c>
      <c r="F13" s="194"/>
      <c r="G13" s="194"/>
      <c r="H13" s="194"/>
      <c r="I13" s="194"/>
      <c r="J13" s="50"/>
      <c r="K13" s="49"/>
      <c r="L13" s="49"/>
      <c r="M13" s="49"/>
      <c r="N13" s="49"/>
      <c r="O13" s="35"/>
    </row>
    <row r="14" spans="1:27" ht="68.25" customHeight="1" x14ac:dyDescent="0.3">
      <c r="A14" s="51"/>
      <c r="B14" s="49"/>
      <c r="C14" s="49" t="s">
        <v>309</v>
      </c>
      <c r="D14" s="49"/>
      <c r="E14" s="206" t="str">
        <f>V2</f>
        <v>Neuropathy adverse effect; IV Push 4-6mg/kg, over 2 minutes; usual adult dose is 400-500mg over 2 min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A38"/>
  <sheetViews>
    <sheetView workbookViewId="0">
      <selection activeCell="E12" sqref="E12:H1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Meds'!A21</f>
        <v>0</v>
      </c>
      <c r="R2" t="str">
        <f>'Protected - Detail re Meds'!B21</f>
        <v>Doripenun/Dorabax</v>
      </c>
      <c r="S2" t="str">
        <f>'Protected - Detail re Meds'!C21</f>
        <v>Antibiotics</v>
      </c>
      <c r="T2" t="str">
        <f>'Protected - Detail re Meds'!D21</f>
        <v>Bacterial Infection</v>
      </c>
      <c r="U2" t="str">
        <f>'Protected - Detail re Meds'!E21</f>
        <v>CBC, BUN, Cr</v>
      </c>
      <c r="V2" t="str">
        <f>'Protected - Detail re Meds'!F21</f>
        <v>CNS symptoms, Seizures</v>
      </c>
      <c r="W2">
        <f>'Protected - Detail re Meds'!G21</f>
        <v>0</v>
      </c>
      <c r="X2">
        <f>'Protected - Detail re Meds'!H21</f>
        <v>0</v>
      </c>
      <c r="Y2">
        <f>'Protected - Detail re Meds'!I21</f>
        <v>0</v>
      </c>
      <c r="Z2">
        <f>'Protected - Detail re Meds'!J21</f>
        <v>0</v>
      </c>
      <c r="AA2">
        <f>'Protected - Detail re Meds'!L21</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Doripenun/Dorabax</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v>
      </c>
      <c r="F13" s="194"/>
      <c r="G13" s="194"/>
      <c r="H13" s="194"/>
      <c r="I13" s="194"/>
      <c r="J13" s="50"/>
      <c r="K13" s="49"/>
      <c r="L13" s="49"/>
      <c r="M13" s="49"/>
      <c r="N13" s="49"/>
      <c r="O13" s="35"/>
    </row>
    <row r="14" spans="1:27" ht="68.25" customHeight="1" x14ac:dyDescent="0.3">
      <c r="A14" s="51"/>
      <c r="B14" s="49"/>
      <c r="C14" s="49" t="s">
        <v>309</v>
      </c>
      <c r="D14" s="49"/>
      <c r="E14" s="206" t="str">
        <f>V2</f>
        <v>CNS symptoms, Seizures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38"/>
  <sheetViews>
    <sheetView workbookViewId="0">
      <selection activeCell="E13" sqref="E13:I1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Meds'!A22</f>
        <v>0</v>
      </c>
      <c r="R2" t="str">
        <f>'Protected - Detail re Meds'!B22</f>
        <v>Doxycycline/Doxy100</v>
      </c>
      <c r="S2" t="str">
        <f>'Protected - Detail re Meds'!C22</f>
        <v>Antibiotics</v>
      </c>
      <c r="T2" t="str">
        <f>'Protected - Detail re Meds'!D22</f>
        <v>Bacterial Infection</v>
      </c>
      <c r="U2" t="str">
        <f>'Protected - Detail re Meds'!E22</f>
        <v>LFTs</v>
      </c>
      <c r="V2" t="str">
        <f>'Protected - Detail re Meds'!F22</f>
        <v>Colitis</v>
      </c>
      <c r="W2" t="str">
        <f>'Protected - Detail re Meds'!G22</f>
        <v>X</v>
      </c>
      <c r="X2" t="str">
        <f>'Protected - Detail re Meds'!H22</f>
        <v>X</v>
      </c>
      <c r="Y2">
        <f>'Protected - Detail re Meds'!I22</f>
        <v>0</v>
      </c>
      <c r="Z2" t="str">
        <f>'Protected - Detail re Meds'!J22</f>
        <v>X</v>
      </c>
      <c r="AA2">
        <f>'Protected - Detail re Meds'!L22</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Doxycycline/Doxy100</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LFTs</v>
      </c>
      <c r="F13" s="194"/>
      <c r="G13" s="194"/>
      <c r="H13" s="194"/>
      <c r="I13" s="194"/>
      <c r="J13" s="50"/>
      <c r="K13" s="49"/>
      <c r="L13" s="49"/>
      <c r="M13" s="49"/>
      <c r="N13" s="49"/>
      <c r="O13" s="35"/>
    </row>
    <row r="14" spans="1:27" ht="68.25" customHeight="1" x14ac:dyDescent="0.3">
      <c r="A14" s="51"/>
      <c r="B14" s="49"/>
      <c r="C14" s="49" t="s">
        <v>309</v>
      </c>
      <c r="D14" s="49"/>
      <c r="E14" s="206" t="str">
        <f>V2</f>
        <v>Colitis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Meds'!A23</f>
        <v>0</v>
      </c>
      <c r="R2" t="str">
        <f>'Protected - Detail re Meds'!B23</f>
        <v>Ertepenum/Invanz</v>
      </c>
      <c r="S2" t="str">
        <f>'Protected - Detail re Meds'!C23</f>
        <v>Antibiotics</v>
      </c>
      <c r="T2" t="str">
        <f>'Protected - Detail re Meds'!D23</f>
        <v>Bacterial Infection</v>
      </c>
      <c r="U2" t="str">
        <f>'Protected - Detail re Meds'!E23</f>
        <v>CBC ċ diff, BUN, Cr, LFTs</v>
      </c>
      <c r="V2" t="str">
        <f>'Protected - Detail re Meds'!F23</f>
        <v>CNS Stimulation</v>
      </c>
      <c r="W2">
        <f>'Protected - Detail re Meds'!G23</f>
        <v>0</v>
      </c>
      <c r="X2">
        <f>'Protected - Detail re Meds'!H23</f>
        <v>0</v>
      </c>
      <c r="Y2">
        <f>'Protected - Detail re Meds'!I23</f>
        <v>0</v>
      </c>
      <c r="Z2">
        <f>'Protected - Detail re Meds'!J23</f>
        <v>0</v>
      </c>
      <c r="AA2">
        <f>'Protected - Detail re Meds'!L23</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Ertepenum/Invanz</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ċ diff, BUN, Cr, LFTs</v>
      </c>
      <c r="F13" s="194"/>
      <c r="G13" s="194"/>
      <c r="H13" s="194"/>
      <c r="I13" s="194"/>
      <c r="J13" s="50"/>
      <c r="K13" s="49"/>
      <c r="L13" s="49"/>
      <c r="M13" s="49"/>
      <c r="N13" s="49"/>
      <c r="O13" s="35"/>
    </row>
    <row r="14" spans="1:27" ht="68.25" customHeight="1" x14ac:dyDescent="0.3">
      <c r="A14" s="51"/>
      <c r="B14" s="49"/>
      <c r="C14" s="49" t="s">
        <v>309</v>
      </c>
      <c r="D14" s="49"/>
      <c r="E14" s="206" t="str">
        <f>V2</f>
        <v>CNS Stimulation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Meds'!A24</f>
        <v>0</v>
      </c>
      <c r="R2" t="str">
        <f>'Protected - Detail re Meds'!B24</f>
        <v>Erythrocin/Erythromycin</v>
      </c>
      <c r="S2" t="str">
        <f>'Protected - Detail re Meds'!C24</f>
        <v>Antibiotics</v>
      </c>
      <c r="T2" t="str">
        <f>'Protected - Detail re Meds'!D24</f>
        <v>Bacterial Infection</v>
      </c>
      <c r="U2" t="str">
        <f>'Protected - Detail re Meds'!E24</f>
        <v>BUN, Cr, LFTs</v>
      </c>
      <c r="V2" t="str">
        <f>'Protected - Detail re Meds'!F24</f>
        <v>Ototoxic</v>
      </c>
      <c r="W2">
        <f>'Protected - Detail re Meds'!G24</f>
        <v>0</v>
      </c>
      <c r="X2">
        <f>'Protected - Detail re Meds'!H24</f>
        <v>0</v>
      </c>
      <c r="Y2">
        <f>'Protected - Detail re Meds'!I24</f>
        <v>0</v>
      </c>
      <c r="Z2">
        <f>'Protected - Detail re Meds'!J24</f>
        <v>0</v>
      </c>
      <c r="AA2">
        <f>'Protected - Detail re Meds'!L24</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Erythrocin/Erythromycin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LFTs</v>
      </c>
      <c r="F13" s="194"/>
      <c r="G13" s="194"/>
      <c r="H13" s="194"/>
      <c r="I13" s="194"/>
      <c r="J13" s="50"/>
      <c r="K13" s="49"/>
      <c r="L13" s="49"/>
      <c r="M13" s="49"/>
      <c r="N13" s="49"/>
      <c r="O13" s="35"/>
    </row>
    <row r="14" spans="1:27" ht="68.25" customHeight="1" x14ac:dyDescent="0.3">
      <c r="A14" s="51"/>
      <c r="B14" s="49"/>
      <c r="C14" s="49" t="s">
        <v>309</v>
      </c>
      <c r="D14" s="49"/>
      <c r="E14" s="206" t="str">
        <f>V2</f>
        <v>Ototoxic</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Meds'!A25</f>
        <v>0</v>
      </c>
      <c r="R2" t="str">
        <f>'Protected - Detail re Meds'!B25</f>
        <v>Gentamycin</v>
      </c>
      <c r="S2" t="str">
        <f>'Protected - Detail re Meds'!C25</f>
        <v>Antibiotics</v>
      </c>
      <c r="T2" t="str">
        <f>'Protected - Detail re Meds'!D25</f>
        <v>Bacterial Infection</v>
      </c>
      <c r="U2" t="str">
        <f>'Protected - Detail re Meds'!E25</f>
        <v>BUN, Cr, Peak &amp; Trough</v>
      </c>
      <c r="V2" t="str">
        <f>'Protected - Detail re Meds'!F25</f>
        <v>Neurotoxic, Ototoxic, Nephrotoxic</v>
      </c>
      <c r="W2">
        <f>'Protected - Detail re Meds'!G25</f>
        <v>0</v>
      </c>
      <c r="X2">
        <f>'Protected - Detail re Meds'!H25</f>
        <v>0</v>
      </c>
      <c r="Y2">
        <f>'Protected - Detail re Meds'!I25</f>
        <v>0</v>
      </c>
      <c r="Z2">
        <f>'Protected - Detail re Meds'!J25</f>
        <v>0</v>
      </c>
      <c r="AA2">
        <f>'Protected - Detail re Meds'!L25</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Gentamycin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Peak &amp; Trough</v>
      </c>
      <c r="F13" s="194"/>
      <c r="G13" s="194"/>
      <c r="H13" s="194"/>
      <c r="I13" s="194"/>
      <c r="J13" s="50"/>
      <c r="K13" s="49"/>
      <c r="L13" s="49"/>
      <c r="M13" s="49"/>
      <c r="N13" s="49"/>
      <c r="O13" s="35"/>
    </row>
    <row r="14" spans="1:27" ht="68.25" customHeight="1" x14ac:dyDescent="0.3">
      <c r="A14" s="51"/>
      <c r="B14" s="49"/>
      <c r="C14" s="49" t="s">
        <v>309</v>
      </c>
      <c r="D14" s="49"/>
      <c r="E14" s="206" t="str">
        <f>V2</f>
        <v>Neurotoxic, Ototoxic, Nephrotoxic</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B558-C3C6-44EF-AA6C-6BBD382CBE41}">
  <dimension ref="A1:Y32"/>
  <sheetViews>
    <sheetView workbookViewId="0">
      <selection activeCell="G8" sqref="G8"/>
    </sheetView>
  </sheetViews>
  <sheetFormatPr defaultRowHeight="15" x14ac:dyDescent="0.25"/>
  <cols>
    <col min="1" max="1" width="16.140625" customWidth="1"/>
    <col min="2" max="2" width="14.85546875" bestFit="1" customWidth="1"/>
    <col min="3" max="3" width="24.7109375" customWidth="1"/>
    <col min="4" max="4" width="17.5703125" customWidth="1"/>
    <col min="5" max="5" width="3.85546875" customWidth="1"/>
    <col min="6" max="6" width="12.42578125" customWidth="1"/>
    <col min="8" max="8" width="0.140625" customWidth="1"/>
    <col min="9" max="9" width="23" customWidth="1"/>
    <col min="10" max="10" width="0.140625" customWidth="1"/>
    <col min="11" max="11" width="8.42578125" customWidth="1"/>
    <col min="15" max="15" width="11.7109375" customWidth="1"/>
    <col min="17" max="17" width="19.85546875" customWidth="1"/>
    <col min="18" max="18" width="16.5703125" customWidth="1"/>
    <col min="19" max="19" width="98.7109375" customWidth="1"/>
  </cols>
  <sheetData>
    <row r="1" spans="1:25" ht="21" x14ac:dyDescent="0.35">
      <c r="A1" s="246"/>
      <c r="B1" s="246"/>
      <c r="C1" s="246"/>
      <c r="D1" s="246"/>
      <c r="E1" s="246"/>
      <c r="F1" s="246"/>
      <c r="G1" s="246"/>
      <c r="H1" s="246"/>
      <c r="I1" s="246"/>
      <c r="J1" s="246"/>
      <c r="K1" s="190"/>
      <c r="L1" s="190"/>
      <c r="M1" s="190"/>
      <c r="N1" s="190"/>
      <c r="O1" s="246"/>
      <c r="P1" s="250"/>
      <c r="Q1" s="250"/>
      <c r="R1" s="250"/>
      <c r="S1" s="250"/>
      <c r="T1" s="250"/>
      <c r="U1" s="250"/>
      <c r="V1" s="250"/>
      <c r="W1" s="250"/>
      <c r="X1" s="250"/>
      <c r="Y1" s="250"/>
    </row>
    <row r="2" spans="1:25" ht="21" x14ac:dyDescent="0.35">
      <c r="A2" s="246"/>
      <c r="B2" s="246"/>
      <c r="C2" s="246"/>
      <c r="D2" s="246"/>
      <c r="E2" s="246"/>
      <c r="F2" s="246"/>
      <c r="G2" s="246"/>
      <c r="H2" s="246"/>
      <c r="I2" s="246"/>
      <c r="J2" s="246"/>
      <c r="K2" s="190"/>
      <c r="L2" s="190"/>
      <c r="M2" s="190"/>
      <c r="N2" s="190"/>
      <c r="O2" s="246"/>
      <c r="P2" s="250"/>
      <c r="Q2" s="250"/>
      <c r="R2" s="250"/>
      <c r="S2" s="250"/>
      <c r="T2" s="250"/>
      <c r="U2" s="250"/>
      <c r="V2" s="250"/>
      <c r="W2" s="250"/>
      <c r="X2" s="250"/>
      <c r="Y2" s="250"/>
    </row>
    <row r="3" spans="1:25" ht="18.75" x14ac:dyDescent="0.3">
      <c r="A3" s="47"/>
      <c r="B3" s="34"/>
      <c r="C3" s="34"/>
      <c r="D3" s="34"/>
      <c r="E3" s="189"/>
      <c r="F3" s="47"/>
      <c r="G3" s="189"/>
      <c r="H3" s="34"/>
      <c r="I3" s="34"/>
      <c r="J3" s="34"/>
      <c r="K3" s="34"/>
      <c r="L3" s="34"/>
      <c r="M3" s="34"/>
      <c r="N3" s="34"/>
      <c r="O3" s="34"/>
      <c r="P3" s="250"/>
      <c r="Q3" s="250"/>
      <c r="R3" s="250"/>
      <c r="S3" s="250"/>
      <c r="T3" s="250"/>
      <c r="U3" s="250"/>
      <c r="V3" s="250"/>
      <c r="W3" s="250"/>
      <c r="X3" s="250"/>
      <c r="Y3" s="250"/>
    </row>
    <row r="4" spans="1:25" ht="18.75" x14ac:dyDescent="0.3">
      <c r="A4" s="47"/>
      <c r="B4" s="34"/>
      <c r="C4" s="34"/>
      <c r="D4" s="34"/>
      <c r="E4" s="34"/>
      <c r="F4" s="34"/>
      <c r="G4" s="34"/>
      <c r="H4" s="34"/>
      <c r="I4" s="34"/>
      <c r="J4" s="34"/>
      <c r="K4" s="34"/>
      <c r="L4" s="34"/>
      <c r="M4" s="34"/>
      <c r="N4" s="34"/>
      <c r="O4" s="34"/>
      <c r="P4" s="250"/>
      <c r="Q4" s="250"/>
      <c r="R4" s="250"/>
      <c r="S4" s="250"/>
      <c r="T4" s="250"/>
      <c r="U4" s="250"/>
      <c r="V4" s="250"/>
      <c r="W4" s="250"/>
      <c r="X4" s="250"/>
      <c r="Y4" s="250"/>
    </row>
    <row r="5" spans="1:25" ht="18.75" x14ac:dyDescent="0.3">
      <c r="A5" s="145"/>
      <c r="B5" s="145"/>
      <c r="C5" s="251"/>
      <c r="D5" s="147"/>
      <c r="E5" s="251"/>
      <c r="F5" s="251"/>
      <c r="G5" s="251"/>
      <c r="H5" s="251"/>
      <c r="I5" s="251"/>
      <c r="J5" s="251"/>
      <c r="K5" s="34"/>
      <c r="L5" s="34"/>
      <c r="M5" s="34"/>
      <c r="N5" s="34"/>
      <c r="O5" s="34"/>
      <c r="P5" s="250"/>
      <c r="Q5" s="250"/>
      <c r="R5" s="250"/>
      <c r="S5" s="250"/>
      <c r="T5" s="250"/>
      <c r="U5" s="250"/>
      <c r="V5" s="250"/>
      <c r="W5" s="250"/>
      <c r="X5" s="250"/>
      <c r="Y5" s="250"/>
    </row>
    <row r="6" spans="1:25" s="40" customFormat="1" ht="18.95" customHeight="1" x14ac:dyDescent="0.25">
      <c r="A6" s="252"/>
      <c r="B6" s="251"/>
      <c r="C6" s="251"/>
      <c r="D6" s="251"/>
      <c r="E6" s="251"/>
      <c r="F6" s="251"/>
      <c r="G6" s="251"/>
      <c r="H6" s="251"/>
      <c r="I6" s="251"/>
      <c r="J6" s="251"/>
      <c r="K6" s="253"/>
      <c r="L6" s="253"/>
      <c r="M6" s="253"/>
      <c r="N6" s="253"/>
      <c r="O6" s="253"/>
      <c r="P6" s="253"/>
      <c r="Q6" s="253"/>
      <c r="R6" s="253"/>
      <c r="S6" s="253"/>
      <c r="T6" s="253"/>
      <c r="U6" s="253"/>
      <c r="V6" s="253"/>
      <c r="W6" s="253"/>
      <c r="X6" s="253"/>
      <c r="Y6" s="253"/>
    </row>
    <row r="7" spans="1:25" s="40" customFormat="1" ht="36.4" customHeight="1" x14ac:dyDescent="0.2">
      <c r="A7" s="254"/>
      <c r="B7" s="255"/>
      <c r="C7" s="255"/>
      <c r="D7" s="255"/>
      <c r="E7" s="255"/>
      <c r="F7" s="255"/>
      <c r="G7" s="255"/>
      <c r="H7" s="255"/>
      <c r="I7" s="255"/>
      <c r="J7" s="255"/>
      <c r="K7" s="253"/>
      <c r="L7" s="253"/>
      <c r="M7" s="253"/>
      <c r="N7" s="253"/>
      <c r="O7" s="253"/>
      <c r="P7" s="253"/>
      <c r="Q7" s="253"/>
      <c r="R7" s="253"/>
      <c r="S7" s="253"/>
      <c r="T7" s="253"/>
      <c r="U7" s="253"/>
      <c r="V7" s="253"/>
      <c r="W7" s="253"/>
      <c r="X7" s="253"/>
      <c r="Y7" s="253"/>
    </row>
    <row r="8" spans="1:25" s="40" customFormat="1" ht="409.35" customHeight="1" x14ac:dyDescent="0.2">
      <c r="A8" s="254"/>
      <c r="B8" s="256"/>
      <c r="C8" s="256"/>
      <c r="D8" s="256"/>
      <c r="E8" s="256"/>
      <c r="F8" s="256"/>
      <c r="G8" s="256"/>
      <c r="H8" s="256"/>
      <c r="I8" s="256"/>
      <c r="J8" s="256"/>
      <c r="K8" s="253"/>
      <c r="L8" s="253"/>
      <c r="M8" s="253"/>
      <c r="N8" s="253"/>
      <c r="O8" s="253"/>
      <c r="P8" s="253"/>
      <c r="Q8" s="253"/>
      <c r="R8" s="253"/>
      <c r="S8" s="253"/>
      <c r="T8" s="253"/>
      <c r="U8" s="253"/>
      <c r="V8" s="253"/>
      <c r="W8" s="253"/>
      <c r="X8" s="253"/>
      <c r="Y8" s="253"/>
    </row>
    <row r="9" spans="1:25" s="40" customFormat="1" ht="12.95" customHeight="1" x14ac:dyDescent="0.2">
      <c r="A9" s="254"/>
      <c r="B9" s="257"/>
      <c r="C9" s="257"/>
      <c r="D9" s="257"/>
      <c r="E9" s="257"/>
      <c r="F9" s="257"/>
      <c r="G9" s="257"/>
      <c r="H9" s="257"/>
      <c r="I9" s="257"/>
      <c r="J9" s="257"/>
      <c r="K9" s="253"/>
      <c r="L9" s="253"/>
      <c r="M9" s="253"/>
      <c r="N9" s="253"/>
      <c r="O9" s="253"/>
      <c r="P9" s="253"/>
      <c r="Q9" s="253"/>
      <c r="R9" s="253"/>
      <c r="S9" s="253"/>
      <c r="T9" s="253"/>
      <c r="U9" s="253"/>
      <c r="V9" s="253"/>
      <c r="W9" s="253"/>
      <c r="X9" s="253"/>
      <c r="Y9" s="253"/>
    </row>
    <row r="10" spans="1:25" ht="19.5" customHeight="1" x14ac:dyDescent="0.3">
      <c r="A10" s="34"/>
      <c r="B10" s="34"/>
      <c r="C10" s="34"/>
      <c r="D10" s="34"/>
      <c r="E10" s="189"/>
      <c r="F10" s="34"/>
      <c r="G10" s="34"/>
      <c r="H10" s="34"/>
      <c r="I10" s="34"/>
      <c r="J10" s="34"/>
      <c r="K10" s="34"/>
      <c r="L10" s="34"/>
      <c r="M10" s="34"/>
      <c r="N10" s="34"/>
      <c r="O10" s="34"/>
      <c r="P10" s="250"/>
      <c r="Q10" s="250"/>
      <c r="R10" s="250"/>
      <c r="S10" s="250"/>
      <c r="T10" s="250"/>
      <c r="U10" s="250"/>
      <c r="V10" s="250"/>
      <c r="W10" s="250"/>
      <c r="X10" s="250"/>
      <c r="Y10" s="250"/>
    </row>
    <row r="11" spans="1:25" ht="18.75" x14ac:dyDescent="0.3">
      <c r="A11" s="34"/>
      <c r="B11" s="34"/>
      <c r="C11" s="34"/>
      <c r="D11" s="34"/>
      <c r="E11" s="189"/>
      <c r="F11" s="34"/>
      <c r="G11" s="34"/>
      <c r="H11" s="34"/>
      <c r="I11" s="34"/>
      <c r="J11" s="34"/>
      <c r="K11" s="34"/>
      <c r="L11" s="34"/>
      <c r="M11" s="34"/>
      <c r="N11" s="34"/>
      <c r="O11" s="34"/>
      <c r="P11" s="250"/>
      <c r="Q11" s="250"/>
      <c r="R11" s="250"/>
      <c r="S11" s="250"/>
      <c r="T11" s="250"/>
      <c r="U11" s="250"/>
      <c r="V11" s="250"/>
      <c r="W11" s="250"/>
      <c r="X11" s="250"/>
      <c r="Y11" s="250"/>
    </row>
    <row r="12" spans="1:25" ht="18.75" x14ac:dyDescent="0.3">
      <c r="A12" s="34"/>
      <c r="B12" s="34"/>
      <c r="C12" s="34"/>
      <c r="D12" s="34"/>
      <c r="E12" s="189"/>
      <c r="F12" s="34"/>
      <c r="G12" s="34"/>
      <c r="H12" s="34"/>
      <c r="I12" s="34"/>
      <c r="J12" s="34"/>
      <c r="K12" s="34"/>
      <c r="L12" s="34"/>
      <c r="M12" s="34"/>
      <c r="N12" s="34"/>
      <c r="O12" s="34"/>
      <c r="P12" s="250"/>
      <c r="Q12" s="250"/>
      <c r="R12" s="250"/>
      <c r="S12" s="250"/>
      <c r="T12" s="250"/>
      <c r="U12" s="250"/>
      <c r="V12" s="250"/>
      <c r="W12" s="250"/>
      <c r="X12" s="250"/>
      <c r="Y12" s="250"/>
    </row>
    <row r="13" spans="1:25" ht="18.75" x14ac:dyDescent="0.3">
      <c r="A13" s="34"/>
      <c r="B13" s="34"/>
      <c r="C13" s="34"/>
      <c r="D13" s="34"/>
      <c r="E13" s="189"/>
      <c r="F13" s="34"/>
      <c r="G13" s="34"/>
      <c r="H13" s="34"/>
      <c r="I13" s="34"/>
      <c r="J13" s="34"/>
      <c r="K13" s="34"/>
      <c r="L13" s="34"/>
      <c r="M13" s="34"/>
      <c r="N13" s="34"/>
      <c r="O13" s="34"/>
      <c r="P13" s="250"/>
      <c r="Q13" s="250"/>
      <c r="R13" s="250"/>
      <c r="S13" s="250"/>
      <c r="T13" s="250"/>
      <c r="U13" s="250"/>
      <c r="V13" s="250"/>
      <c r="W13" s="250"/>
      <c r="X13" s="250"/>
      <c r="Y13" s="250"/>
    </row>
    <row r="14" spans="1:25" ht="18.75" customHeight="1" x14ac:dyDescent="0.3">
      <c r="A14" s="34"/>
      <c r="B14" s="34"/>
      <c r="C14" s="34"/>
      <c r="D14" s="34"/>
      <c r="E14" s="34"/>
      <c r="F14" s="34"/>
      <c r="G14" s="34"/>
      <c r="H14" s="34"/>
      <c r="I14" s="34"/>
      <c r="J14" s="34"/>
      <c r="K14" s="34"/>
      <c r="L14" s="34"/>
      <c r="M14" s="34"/>
      <c r="N14" s="34"/>
      <c r="O14" s="34"/>
      <c r="P14" s="250"/>
      <c r="Q14" s="250"/>
      <c r="R14" s="250"/>
      <c r="S14" s="250"/>
      <c r="T14" s="250"/>
      <c r="U14" s="250"/>
      <c r="V14" s="250"/>
      <c r="W14" s="250"/>
      <c r="X14" s="250"/>
      <c r="Y14" s="250"/>
    </row>
    <row r="15" spans="1:25" ht="37.5" customHeight="1" x14ac:dyDescent="0.3">
      <c r="A15" s="34"/>
      <c r="B15" s="34"/>
      <c r="C15" s="34"/>
      <c r="D15" s="34"/>
      <c r="E15" s="34"/>
      <c r="F15" s="34"/>
      <c r="G15" s="34"/>
      <c r="H15" s="34"/>
      <c r="I15" s="34"/>
      <c r="J15" s="34"/>
      <c r="K15" s="34"/>
      <c r="L15" s="34"/>
      <c r="M15" s="34"/>
      <c r="N15" s="34"/>
      <c r="O15" s="34"/>
      <c r="P15" s="250"/>
      <c r="Q15" s="250"/>
      <c r="R15" s="250"/>
      <c r="S15" s="250"/>
      <c r="T15" s="250"/>
      <c r="U15" s="250"/>
      <c r="V15" s="250"/>
      <c r="W15" s="250"/>
      <c r="X15" s="250"/>
      <c r="Y15" s="250"/>
    </row>
    <row r="16" spans="1:25" ht="18.75" x14ac:dyDescent="0.3">
      <c r="A16" s="34"/>
      <c r="B16" s="34"/>
      <c r="C16" s="34"/>
      <c r="D16" s="34"/>
      <c r="E16" s="34"/>
      <c r="F16" s="189"/>
      <c r="G16" s="189"/>
      <c r="H16" s="189"/>
      <c r="I16" s="34"/>
      <c r="J16" s="34"/>
      <c r="K16" s="34"/>
      <c r="L16" s="34"/>
      <c r="M16" s="34"/>
      <c r="N16" s="34"/>
      <c r="O16" s="34"/>
      <c r="P16" s="250"/>
      <c r="Q16" s="250"/>
      <c r="R16" s="250"/>
      <c r="S16" s="250"/>
      <c r="T16" s="250"/>
      <c r="U16" s="250"/>
      <c r="V16" s="250"/>
      <c r="W16" s="250"/>
      <c r="X16" s="250"/>
      <c r="Y16" s="250"/>
    </row>
    <row r="17" spans="1:25" ht="41.1" customHeight="1" x14ac:dyDescent="0.3">
      <c r="A17" s="258"/>
      <c r="B17" s="259"/>
      <c r="C17" s="259"/>
      <c r="D17" s="259"/>
      <c r="E17" s="259"/>
      <c r="F17" s="259"/>
      <c r="G17" s="259"/>
      <c r="H17" s="259"/>
      <c r="I17" s="259"/>
      <c r="J17" s="259"/>
      <c r="K17" s="34"/>
      <c r="L17" s="34"/>
      <c r="M17" s="34"/>
      <c r="N17" s="34"/>
      <c r="O17" s="34"/>
      <c r="P17" s="250"/>
      <c r="Q17" s="250"/>
      <c r="R17" s="250"/>
      <c r="S17" s="250"/>
      <c r="T17" s="250"/>
      <c r="U17" s="250"/>
      <c r="V17" s="250"/>
      <c r="W17" s="250"/>
      <c r="X17" s="250"/>
      <c r="Y17" s="250"/>
    </row>
    <row r="18" spans="1:25" ht="18.75" x14ac:dyDescent="0.3">
      <c r="A18" s="260"/>
      <c r="B18" s="253"/>
      <c r="C18" s="253"/>
      <c r="D18" s="253"/>
      <c r="E18" s="253"/>
      <c r="F18" s="253"/>
      <c r="G18" s="253"/>
      <c r="H18" s="253"/>
      <c r="I18" s="253"/>
      <c r="J18" s="253"/>
      <c r="K18" s="34"/>
      <c r="L18" s="34"/>
      <c r="M18" s="34"/>
      <c r="N18" s="34"/>
      <c r="O18" s="34"/>
      <c r="P18" s="250"/>
      <c r="Q18" s="250"/>
      <c r="R18" s="250"/>
      <c r="S18" s="250"/>
      <c r="T18" s="250"/>
      <c r="U18" s="250"/>
      <c r="V18" s="250"/>
      <c r="W18" s="250"/>
      <c r="X18" s="250"/>
      <c r="Y18" s="250"/>
    </row>
    <row r="19" spans="1:25" ht="39" customHeight="1" x14ac:dyDescent="0.25">
      <c r="A19" s="260"/>
      <c r="B19" s="55"/>
      <c r="C19" s="253"/>
      <c r="D19" s="253"/>
      <c r="E19" s="253"/>
      <c r="F19" s="253"/>
      <c r="G19" s="253"/>
      <c r="H19" s="253"/>
      <c r="I19" s="253"/>
      <c r="J19" s="253"/>
      <c r="K19" s="253"/>
      <c r="L19" s="253"/>
      <c r="M19" s="253"/>
      <c r="N19" s="253"/>
      <c r="O19" s="253"/>
      <c r="P19" s="250"/>
      <c r="Q19" s="250"/>
      <c r="R19" s="250"/>
      <c r="S19" s="250"/>
      <c r="T19" s="250"/>
      <c r="U19" s="250"/>
      <c r="V19" s="250"/>
      <c r="W19" s="250"/>
      <c r="X19" s="250"/>
      <c r="Y19" s="250"/>
    </row>
    <row r="20" spans="1:25" ht="39" customHeight="1" x14ac:dyDescent="0.25">
      <c r="A20" s="253"/>
      <c r="B20" s="55"/>
      <c r="C20" s="253"/>
      <c r="D20" s="253"/>
      <c r="E20" s="253"/>
      <c r="F20" s="253"/>
      <c r="G20" s="253"/>
      <c r="H20" s="253"/>
      <c r="I20" s="253"/>
      <c r="J20" s="253"/>
      <c r="K20" s="253"/>
      <c r="L20" s="253"/>
      <c r="M20" s="253"/>
      <c r="N20" s="253"/>
      <c r="O20" s="253"/>
      <c r="P20" s="250"/>
      <c r="Q20" s="250"/>
      <c r="R20" s="250"/>
      <c r="S20" s="250"/>
      <c r="T20" s="250"/>
      <c r="U20" s="250"/>
      <c r="V20" s="250"/>
      <c r="W20" s="250"/>
      <c r="X20" s="250"/>
      <c r="Y20" s="250"/>
    </row>
    <row r="21" spans="1:25" ht="14.45" customHeight="1" x14ac:dyDescent="0.3">
      <c r="A21" s="34"/>
      <c r="B21" s="55"/>
      <c r="C21" s="253"/>
      <c r="D21" s="253"/>
      <c r="E21" s="253"/>
      <c r="F21" s="253"/>
      <c r="G21" s="253"/>
      <c r="H21" s="253"/>
      <c r="I21" s="34"/>
      <c r="J21" s="34"/>
      <c r="K21" s="34"/>
      <c r="L21" s="34"/>
      <c r="M21" s="34"/>
      <c r="N21" s="34"/>
      <c r="O21" s="34"/>
      <c r="P21" s="250"/>
      <c r="Q21" s="250"/>
      <c r="R21" s="250"/>
      <c r="S21" s="250"/>
      <c r="T21" s="250"/>
      <c r="U21" s="250"/>
      <c r="V21" s="250"/>
      <c r="W21" s="250"/>
      <c r="X21" s="250"/>
      <c r="Y21" s="250"/>
    </row>
    <row r="22" spans="1:25" ht="18.75" x14ac:dyDescent="0.3">
      <c r="A22" s="253"/>
      <c r="B22" s="261"/>
      <c r="C22" s="253"/>
      <c r="D22" s="253"/>
      <c r="E22" s="253"/>
      <c r="F22" s="253"/>
      <c r="G22" s="253"/>
      <c r="H22" s="253"/>
      <c r="I22" s="253"/>
      <c r="J22" s="253"/>
      <c r="K22" s="34"/>
      <c r="L22" s="34"/>
      <c r="M22" s="34"/>
      <c r="N22" s="34"/>
      <c r="O22" s="34"/>
      <c r="P22" s="250"/>
      <c r="Q22" s="250"/>
      <c r="R22" s="250"/>
      <c r="S22" s="250"/>
      <c r="T22" s="250"/>
      <c r="U22" s="250"/>
      <c r="V22" s="250"/>
      <c r="W22" s="250"/>
      <c r="X22" s="250"/>
      <c r="Y22" s="250"/>
    </row>
    <row r="23" spans="1:25" ht="18.75" x14ac:dyDescent="0.3">
      <c r="A23" s="253"/>
      <c r="B23" s="261"/>
      <c r="C23" s="253"/>
      <c r="D23" s="253"/>
      <c r="E23" s="253"/>
      <c r="F23" s="253"/>
      <c r="G23" s="253"/>
      <c r="H23" s="253"/>
      <c r="I23" s="253"/>
      <c r="J23" s="253"/>
      <c r="K23" s="34"/>
      <c r="L23" s="34"/>
      <c r="M23" s="34"/>
      <c r="N23" s="34"/>
      <c r="O23" s="34"/>
      <c r="P23" s="250"/>
      <c r="Q23" s="250"/>
      <c r="R23" s="250"/>
      <c r="S23" s="250"/>
      <c r="T23" s="250"/>
      <c r="U23" s="250"/>
      <c r="V23" s="250"/>
      <c r="W23" s="250"/>
      <c r="X23" s="250"/>
      <c r="Y23" s="250"/>
    </row>
    <row r="24" spans="1:25" ht="18.75" x14ac:dyDescent="0.3">
      <c r="A24" s="34"/>
      <c r="B24" s="34"/>
      <c r="C24" s="34"/>
      <c r="D24" s="34"/>
      <c r="E24" s="34"/>
      <c r="F24" s="34"/>
      <c r="G24" s="34"/>
      <c r="H24" s="34"/>
      <c r="I24" s="34"/>
      <c r="J24" s="34"/>
      <c r="K24" s="34"/>
      <c r="L24" s="34"/>
      <c r="M24" s="34"/>
      <c r="N24" s="262"/>
      <c r="O24" s="263"/>
      <c r="P24" s="263"/>
      <c r="Q24" s="263"/>
      <c r="R24" s="263"/>
      <c r="S24" s="263"/>
      <c r="T24" s="247"/>
      <c r="U24" s="247"/>
      <c r="V24" s="247"/>
      <c r="W24" s="247"/>
      <c r="X24" s="262"/>
      <c r="Y24" s="250"/>
    </row>
    <row r="25" spans="1:25" ht="18.75" x14ac:dyDescent="0.3">
      <c r="A25" s="34"/>
      <c r="B25" s="34"/>
      <c r="C25" s="34"/>
      <c r="D25" s="34"/>
      <c r="E25" s="34"/>
      <c r="F25" s="34"/>
      <c r="G25" s="34"/>
      <c r="H25" s="34"/>
      <c r="I25" s="34"/>
      <c r="J25" s="34"/>
      <c r="K25" s="34"/>
      <c r="L25" s="34"/>
      <c r="M25" s="34"/>
      <c r="N25" s="248"/>
      <c r="O25" s="249"/>
      <c r="P25" s="249"/>
      <c r="Q25" s="249"/>
      <c r="R25" s="249"/>
      <c r="S25" s="249"/>
      <c r="T25" s="249"/>
      <c r="U25" s="248"/>
      <c r="V25" s="249"/>
      <c r="W25" s="249"/>
      <c r="X25" s="249"/>
      <c r="Y25" s="250"/>
    </row>
    <row r="26" spans="1:25" x14ac:dyDescent="0.25">
      <c r="A26" s="250"/>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row>
    <row r="27" spans="1:25" x14ac:dyDescent="0.25">
      <c r="A27" s="250"/>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row>
    <row r="28" spans="1:25" x14ac:dyDescent="0.25">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row>
    <row r="29" spans="1:25" x14ac:dyDescent="0.25">
      <c r="A29" s="250"/>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row>
    <row r="30" spans="1:25" x14ac:dyDescent="0.25">
      <c r="A30" s="250"/>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row>
    <row r="31" spans="1:25" x14ac:dyDescent="0.25">
      <c r="A31" s="250"/>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x14ac:dyDescent="0.25">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Meds'!A26</f>
        <v>0</v>
      </c>
      <c r="R2" t="str">
        <f>'Protected - Detail re Meds'!B26</f>
        <v>Imipenem/Primaxin</v>
      </c>
      <c r="S2" t="str">
        <f>'Protected - Detail re Meds'!C26</f>
        <v>Antibiotics</v>
      </c>
      <c r="T2" t="str">
        <f>'Protected - Detail re Meds'!D26</f>
        <v>Bacterial Infection</v>
      </c>
      <c r="U2" t="str">
        <f>'Protected - Detail re Meds'!E26</f>
        <v>CBC, BUN, Cr, LFTs</v>
      </c>
      <c r="V2" t="str">
        <f>'Protected - Detail re Meds'!F26</f>
        <v>Colitis, Cardiac irreg., Seizures</v>
      </c>
      <c r="W2">
        <f>'Protected - Detail re Meds'!G26</f>
        <v>0</v>
      </c>
      <c r="X2">
        <f>'Protected - Detail re Meds'!H26</f>
        <v>0</v>
      </c>
      <c r="Y2">
        <f>'Protected - Detail re Meds'!I26</f>
        <v>0</v>
      </c>
      <c r="Z2">
        <f>'Protected - Detail re Meds'!J26</f>
        <v>0</v>
      </c>
      <c r="AA2">
        <f>'Protected - Detail re Meds'!L26</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Imipenem/Primaxin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 LFTs</v>
      </c>
      <c r="F13" s="194"/>
      <c r="G13" s="194"/>
      <c r="H13" s="194"/>
      <c r="I13" s="194"/>
      <c r="J13" s="50"/>
      <c r="K13" s="49"/>
      <c r="L13" s="49"/>
      <c r="M13" s="49"/>
      <c r="N13" s="49"/>
      <c r="O13" s="35"/>
    </row>
    <row r="14" spans="1:27" ht="68.25" customHeight="1" x14ac:dyDescent="0.3">
      <c r="A14" s="51"/>
      <c r="B14" s="49"/>
      <c r="C14" s="49" t="s">
        <v>309</v>
      </c>
      <c r="D14" s="49"/>
      <c r="E14" s="206" t="str">
        <f>V2</f>
        <v>Colitis, Cardiac irreg., Seizures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Meds'!A27</f>
        <v>0</v>
      </c>
      <c r="R2" t="str">
        <f>'Protected - Detail re Meds'!B27</f>
        <v>Kanamycin/A Kantrex</v>
      </c>
      <c r="S2" t="str">
        <f>'Protected - Detail re Meds'!C27</f>
        <v>Antibiotics</v>
      </c>
      <c r="T2" t="str">
        <f>'Protected - Detail re Meds'!D27</f>
        <v>Bacterial Infection</v>
      </c>
      <c r="U2" t="str">
        <f>'Protected - Detail re Meds'!E27</f>
        <v>BUN, Cr, Peak &amp; Trough</v>
      </c>
      <c r="V2" t="str">
        <f>'Protected - Detail re Meds'!F27</f>
        <v>Nephrotoxic, Ototoxic</v>
      </c>
      <c r="W2" t="str">
        <f>'Protected - Detail re Meds'!G27</f>
        <v>X</v>
      </c>
      <c r="X2">
        <f>'Protected - Detail re Meds'!H27</f>
        <v>0</v>
      </c>
      <c r="Y2">
        <f>'Protected - Detail re Meds'!I27</f>
        <v>0</v>
      </c>
      <c r="Z2">
        <f>'Protected - Detail re Meds'!J27</f>
        <v>0</v>
      </c>
      <c r="AA2">
        <f>'Protected - Detail re Meds'!L27</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Kanamycin/A Kantrex</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Peak &amp; Trough</v>
      </c>
      <c r="F13" s="194"/>
      <c r="G13" s="194"/>
      <c r="H13" s="194"/>
      <c r="I13" s="194"/>
      <c r="J13" s="50"/>
      <c r="K13" s="49"/>
      <c r="L13" s="49"/>
      <c r="M13" s="49"/>
      <c r="N13" s="49"/>
      <c r="O13" s="35"/>
    </row>
    <row r="14" spans="1:27" ht="68.25" customHeight="1" x14ac:dyDescent="0.3">
      <c r="A14" s="51"/>
      <c r="B14" s="49"/>
      <c r="C14" s="49" t="s">
        <v>309</v>
      </c>
      <c r="D14" s="49"/>
      <c r="E14" s="206" t="str">
        <f>V2</f>
        <v>Nephrotoxic, Ototoxic</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Meds'!A28</f>
        <v>0</v>
      </c>
      <c r="R2" t="str">
        <f>'Protected - Detail re Meds'!B28</f>
        <v>Levofloxicin/Levaquin</v>
      </c>
      <c r="S2" t="str">
        <f>'Protected - Detail re Meds'!C28</f>
        <v>Antibiotics</v>
      </c>
      <c r="T2" t="str">
        <f>'Protected - Detail re Meds'!D28</f>
        <v>Bacterial Infection</v>
      </c>
      <c r="U2" t="str">
        <f>'Protected - Detail re Meds'!E28</f>
        <v>CBC, Cr, Cl, BS</v>
      </c>
      <c r="V2" t="str">
        <f>'Protected - Detail re Meds'!F28</f>
        <v>Tendon Rupture</v>
      </c>
      <c r="W2">
        <f>'Protected - Detail re Meds'!G28</f>
        <v>0</v>
      </c>
      <c r="X2">
        <f>'Protected - Detail re Meds'!H28</f>
        <v>0</v>
      </c>
      <c r="Y2">
        <f>'Protected - Detail re Meds'!I28</f>
        <v>0</v>
      </c>
      <c r="Z2">
        <f>'Protected - Detail re Meds'!J28</f>
        <v>0</v>
      </c>
      <c r="AA2">
        <f>'Protected - Detail re Meds'!L28</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Levofloxicin/Levaquin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Cr, Cl, BS</v>
      </c>
      <c r="F13" s="194"/>
      <c r="G13" s="194"/>
      <c r="H13" s="194"/>
      <c r="I13" s="194"/>
      <c r="J13" s="50"/>
      <c r="K13" s="49"/>
      <c r="L13" s="49"/>
      <c r="M13" s="49"/>
      <c r="N13" s="49"/>
      <c r="O13" s="35"/>
    </row>
    <row r="14" spans="1:27" ht="68.25" customHeight="1" x14ac:dyDescent="0.3">
      <c r="A14" s="51"/>
      <c r="B14" s="49"/>
      <c r="C14" s="49" t="s">
        <v>309</v>
      </c>
      <c r="D14" s="49"/>
      <c r="E14" s="206" t="str">
        <f>V2</f>
        <v>Tendon Rupture</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Meds'!A29</f>
        <v>0</v>
      </c>
      <c r="R2" t="str">
        <f>'Protected - Detail re Meds'!B29</f>
        <v>Meropenun/Merrem</v>
      </c>
      <c r="S2" t="str">
        <f>'Protected - Detail re Meds'!C29</f>
        <v>Antibiotics</v>
      </c>
      <c r="T2" t="str">
        <f>'Protected - Detail re Meds'!D29</f>
        <v>Bacterial Infection</v>
      </c>
      <c r="U2" t="str">
        <f>'Protected - Detail re Meds'!E29</f>
        <v>CBC, BUN, Cr, LFTs</v>
      </c>
      <c r="V2" t="str">
        <f>'Protected - Detail re Meds'!F29</f>
        <v xml:space="preserve">CNS Symptoms </v>
      </c>
      <c r="W2">
        <f>'Protected - Detail re Meds'!G29</f>
        <v>0</v>
      </c>
      <c r="X2">
        <f>'Protected - Detail re Meds'!H29</f>
        <v>0</v>
      </c>
      <c r="Y2">
        <f>'Protected - Detail re Meds'!I29</f>
        <v>0</v>
      </c>
      <c r="Z2">
        <f>'Protected - Detail re Meds'!J29</f>
        <v>0</v>
      </c>
      <c r="AA2">
        <f>'Protected - Detail re Meds'!L29</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Meropenun/Merrem</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BUN, Cr, LFTs</v>
      </c>
      <c r="F13" s="194"/>
      <c r="G13" s="194"/>
      <c r="H13" s="194"/>
      <c r="I13" s="194"/>
      <c r="J13" s="50"/>
      <c r="K13" s="49"/>
      <c r="L13" s="49"/>
      <c r="M13" s="49"/>
      <c r="N13" s="49"/>
      <c r="O13" s="35"/>
    </row>
    <row r="14" spans="1:27" ht="68.25" customHeight="1" x14ac:dyDescent="0.3">
      <c r="A14" s="51"/>
      <c r="B14" s="49"/>
      <c r="C14" s="49" t="s">
        <v>309</v>
      </c>
      <c r="D14" s="49"/>
      <c r="E14" s="206" t="str">
        <f>V2</f>
        <v xml:space="preserve">CNS Symptoms </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Meds'!A30</f>
        <v>0</v>
      </c>
      <c r="R2" t="str">
        <f>'Protected - Detail re Meds'!B30</f>
        <v>Metronidazole HCl/Flagyl</v>
      </c>
      <c r="S2" t="str">
        <f>'Protected - Detail re Meds'!C30</f>
        <v>Antibiotics</v>
      </c>
      <c r="T2" t="str">
        <f>'Protected - Detail re Meds'!D30</f>
        <v>Bacterial Infection; Protozoal Infection</v>
      </c>
      <c r="U2" t="str">
        <f>'Protected - Detail re Meds'!E30</f>
        <v>LFTs, BMP, CBC w/diff</v>
      </c>
      <c r="V2" t="str">
        <f>'Protected - Detail re Meds'!F30</f>
        <v>Thrombophlebitis, extravasation, seizures if used long term, neuropathy, diarrhea, cystitis and avoid ETOH</v>
      </c>
      <c r="W2" t="str">
        <f>'Protected - Detail re Meds'!G30</f>
        <v>X</v>
      </c>
      <c r="X2" t="str">
        <f>'Protected - Detail re Meds'!H30</f>
        <v>X</v>
      </c>
      <c r="Y2">
        <f>'Protected - Detail re Meds'!I30</f>
        <v>0</v>
      </c>
      <c r="Z2">
        <f>'Protected - Detail re Meds'!J30</f>
        <v>0</v>
      </c>
      <c r="AA2">
        <f>'Protected - Detail re Meds'!L30</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Metronidazole HCl/Flagyl</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195" t="str">
        <f>T2</f>
        <v>Bacterial Infection; Protozoal Infection</v>
      </c>
      <c r="F12" s="195"/>
      <c r="G12" s="195"/>
      <c r="H12" s="195"/>
      <c r="I12" s="195"/>
      <c r="J12" s="50"/>
      <c r="K12" s="49"/>
      <c r="L12" s="49"/>
      <c r="M12" s="49"/>
      <c r="N12" s="49"/>
      <c r="O12" s="35"/>
    </row>
    <row r="13" spans="1:27" ht="18.75" x14ac:dyDescent="0.3">
      <c r="A13" s="51"/>
      <c r="B13" s="49"/>
      <c r="C13" s="49" t="s">
        <v>296</v>
      </c>
      <c r="D13" s="49"/>
      <c r="E13" s="205" t="str">
        <f>U2</f>
        <v>LFTs, BMP, CBC w/diff</v>
      </c>
      <c r="F13" s="205"/>
      <c r="G13" s="205"/>
      <c r="H13" s="205"/>
      <c r="I13" s="194"/>
      <c r="J13" s="50"/>
      <c r="K13" s="49"/>
      <c r="L13" s="49"/>
      <c r="M13" s="49"/>
      <c r="N13" s="49"/>
      <c r="O13" s="35"/>
    </row>
    <row r="14" spans="1:27" ht="80.25" customHeight="1" x14ac:dyDescent="0.3">
      <c r="A14" s="51"/>
      <c r="B14" s="49"/>
      <c r="C14" s="49" t="s">
        <v>309</v>
      </c>
      <c r="D14" s="49"/>
      <c r="E14" s="206" t="str">
        <f>V2</f>
        <v>Thrombophlebitis, extravasation, seizures if used long term, neuropathy, diarrhea, cystitis and avoid ETOH</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2:I12"/>
    <mergeCell ref="A1:J1"/>
    <mergeCell ref="A2:J2"/>
    <mergeCell ref="B6:D6"/>
    <mergeCell ref="B7:D7"/>
    <mergeCell ref="E13:I13"/>
    <mergeCell ref="E14:I14"/>
    <mergeCell ref="F21:H21"/>
  </mergeCells>
  <printOptions horizontalCentered="1" verticalCentered="1"/>
  <pageMargins left="0.7" right="0.7" top="0.75" bottom="0.75" header="0.3" footer="0.3"/>
  <pageSetup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Meds'!A31</f>
        <v>0</v>
      </c>
      <c r="R2" t="str">
        <f>'Protected - Detail re Meds'!B31</f>
        <v>Moxifloxcin/Aclox</v>
      </c>
      <c r="S2" t="str">
        <f>'Protected - Detail re Meds'!C31</f>
        <v>Antibiotics</v>
      </c>
      <c r="T2" t="str">
        <f>'Protected - Detail re Meds'!D31</f>
        <v>Bacterial Infection</v>
      </c>
      <c r="U2" t="str">
        <f>'Protected - Detail re Meds'!E31</f>
        <v>CBC, BUN, LFTs</v>
      </c>
      <c r="V2" t="str">
        <f>'Protected - Detail re Meds'!F31</f>
        <v>Seizures, Rapid heart rate, Joint swelling</v>
      </c>
      <c r="W2">
        <f>'Protected - Detail re Meds'!G31</f>
        <v>0</v>
      </c>
      <c r="X2">
        <f>'Protected - Detail re Meds'!H31</f>
        <v>0</v>
      </c>
      <c r="Y2">
        <f>'Protected - Detail re Meds'!I31</f>
        <v>0</v>
      </c>
      <c r="Z2">
        <f>'Protected - Detail re Meds'!J31</f>
        <v>0</v>
      </c>
      <c r="AA2">
        <f>'Protected - Detail re Meds'!L31</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Moxifloxcin/Aclox</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BUN, LFTs</v>
      </c>
      <c r="F13" s="205"/>
      <c r="G13" s="205"/>
      <c r="H13" s="205"/>
      <c r="I13" s="194"/>
      <c r="J13" s="50"/>
      <c r="K13" s="49"/>
      <c r="L13" s="49"/>
      <c r="M13" s="49"/>
      <c r="N13" s="49"/>
      <c r="O13" s="35"/>
    </row>
    <row r="14" spans="1:27" ht="80.25" customHeight="1" x14ac:dyDescent="0.3">
      <c r="A14" s="51"/>
      <c r="B14" s="49"/>
      <c r="C14" s="49" t="s">
        <v>309</v>
      </c>
      <c r="D14" s="49"/>
      <c r="E14" s="206" t="str">
        <f>V2</f>
        <v>Seizures, Rapid heart rate, Joint swelling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Meds'!A32</f>
        <v>0</v>
      </c>
      <c r="R2" t="str">
        <f>'Protected - Detail re Meds'!B32</f>
        <v>Nafcillin/Unipen</v>
      </c>
      <c r="S2" t="str">
        <f>'Protected - Detail re Meds'!C32</f>
        <v>Antibiotics</v>
      </c>
      <c r="T2" t="str">
        <f>'Protected - Detail re Meds'!D32</f>
        <v>Bacterial Infection</v>
      </c>
      <c r="U2" t="str">
        <f>'Protected - Detail re Meds'!E32</f>
        <v>CBC ċ diff, BUN, Cr, LFTs</v>
      </c>
      <c r="V2" t="str">
        <f>'Protected - Detail re Meds'!F32</f>
        <v>CHF</v>
      </c>
      <c r="W2" t="str">
        <f>'Protected - Detail re Meds'!G32</f>
        <v>X</v>
      </c>
      <c r="X2" t="str">
        <f>'Protected - Detail re Meds'!H32</f>
        <v>X</v>
      </c>
      <c r="Y2">
        <f>'Protected - Detail re Meds'!I32</f>
        <v>0</v>
      </c>
      <c r="Z2">
        <f>'Protected - Detail re Meds'!J32</f>
        <v>0</v>
      </c>
      <c r="AA2">
        <f>'Protected - Detail re Meds'!L32</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Nafcillin/Unipen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CHF</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Meds'!A33</f>
        <v>0</v>
      </c>
      <c r="R2" t="str">
        <f>'Protected - Detail re Meds'!B33</f>
        <v>Oxacillin</v>
      </c>
      <c r="S2" t="str">
        <f>'Protected - Detail re Meds'!C33</f>
        <v>Antibiotics</v>
      </c>
      <c r="T2" t="str">
        <f>'Protected - Detail re Meds'!D33</f>
        <v>Bacterial Infection</v>
      </c>
      <c r="U2" t="str">
        <f>'Protected - Detail re Meds'!E33</f>
        <v>CBC, BUN, Cr, LFTs</v>
      </c>
      <c r="V2" t="str">
        <f>'Protected - Detail re Meds'!F33</f>
        <v>Cardiac irreg.</v>
      </c>
      <c r="W2" t="str">
        <f>'Protected - Detail re Meds'!G33</f>
        <v>X</v>
      </c>
      <c r="X2" t="str">
        <f>'Protected - Detail re Meds'!H33</f>
        <v>X</v>
      </c>
      <c r="Y2">
        <f>'Protected - Detail re Meds'!I33</f>
        <v>0</v>
      </c>
      <c r="Z2">
        <f>'Protected - Detail re Meds'!J33</f>
        <v>0</v>
      </c>
      <c r="AA2">
        <f>'Protected - Detail re Meds'!L33</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Oxacillin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BUN, Cr, LFTs</v>
      </c>
      <c r="F13" s="205"/>
      <c r="G13" s="205"/>
      <c r="H13" s="205"/>
      <c r="I13" s="194"/>
      <c r="J13" s="50"/>
      <c r="K13" s="49"/>
      <c r="L13" s="49"/>
      <c r="M13" s="49"/>
      <c r="N13" s="49"/>
      <c r="O13" s="35"/>
    </row>
    <row r="14" spans="1:27" ht="80.25" customHeight="1" x14ac:dyDescent="0.3">
      <c r="A14" s="51"/>
      <c r="B14" s="49"/>
      <c r="C14" s="49" t="s">
        <v>309</v>
      </c>
      <c r="D14" s="49"/>
      <c r="E14" s="206" t="str">
        <f>V2</f>
        <v>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Meds'!A34</f>
        <v>0</v>
      </c>
      <c r="R2" t="str">
        <f>'Protected - Detail re Meds'!B34</f>
        <v>Penicillin</v>
      </c>
      <c r="S2" t="str">
        <f>'Protected - Detail re Meds'!C34</f>
        <v>Antibiotics</v>
      </c>
      <c r="T2" t="str">
        <f>'Protected - Detail re Meds'!D34</f>
        <v>Bacterial Infection</v>
      </c>
      <c r="U2" t="str">
        <f>'Protected - Detail re Meds'!E34</f>
        <v>CBC ċ diff, BUN, Cr, LFTs</v>
      </c>
      <c r="V2" t="str">
        <f>'Protected - Detail re Meds'!F34</f>
        <v>Electrolyte imbalance, CHF, Cardiac irreg.</v>
      </c>
      <c r="W2" t="str">
        <f>'Protected - Detail re Meds'!G34</f>
        <v>X</v>
      </c>
      <c r="X2" t="str">
        <f>'Protected - Detail re Meds'!H34</f>
        <v>X</v>
      </c>
      <c r="Y2">
        <f>'Protected - Detail re Meds'!I34</f>
        <v>0</v>
      </c>
      <c r="Z2">
        <f>'Protected - Detail re Meds'!J34</f>
        <v>0</v>
      </c>
      <c r="AA2">
        <f>'Protected - Detail re Meds'!L34</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Penicillin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Electrolyte imbalance, CHF, 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A38"/>
  <sheetViews>
    <sheetView workbookViewId="0">
      <selection activeCell="H16" sqref="H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Meds'!A35</f>
        <v>0</v>
      </c>
      <c r="R2" t="str">
        <f>'Protected - Detail re Meds'!B35</f>
        <v>Piperacillin/Pipracil</v>
      </c>
      <c r="S2" t="str">
        <f>'Protected - Detail re Meds'!C35</f>
        <v>Antibiotics</v>
      </c>
      <c r="T2" t="str">
        <f>'Protected - Detail re Meds'!D35</f>
        <v>Bacterial Infection</v>
      </c>
      <c r="U2" t="str">
        <f>'Protected - Detail re Meds'!E35</f>
        <v>CBC ċ diff, BUN, Cr, LFTs</v>
      </c>
      <c r="V2" t="str">
        <f>'Protected - Detail re Meds'!F35</f>
        <v>Electrolyte imbalance, CHF, Cardiac irreg.</v>
      </c>
      <c r="W2" t="str">
        <f>'Protected - Detail re Meds'!G35</f>
        <v>X</v>
      </c>
      <c r="X2">
        <f>'Protected - Detail re Meds'!H35</f>
        <v>0</v>
      </c>
      <c r="Y2">
        <f>'Protected - Detail re Meds'!I35</f>
        <v>0</v>
      </c>
      <c r="Z2">
        <f>'Protected - Detail re Meds'!J35</f>
        <v>0</v>
      </c>
      <c r="AA2">
        <f>'Protected - Detail re Meds'!L35</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Piperacillin/Pipracil</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Electrolyte imbalance, CHF, 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9"/>
  <sheetViews>
    <sheetView zoomScale="80" zoomScaleNormal="80" workbookViewId="0">
      <pane xSplit="2" ySplit="1" topLeftCell="C8" activePane="bottomRight" state="frozen"/>
      <selection pane="topRight" activeCell="C1" sqref="C1"/>
      <selection pane="bottomLeft" activeCell="A2" sqref="A2"/>
      <selection pane="bottomRight" activeCell="E74" sqref="E74"/>
    </sheetView>
  </sheetViews>
  <sheetFormatPr defaultRowHeight="15" x14ac:dyDescent="0.25"/>
  <cols>
    <col min="1" max="1" width="6" style="7" customWidth="1"/>
    <col min="2" max="2" width="24.42578125" style="2" customWidth="1"/>
    <col min="3" max="3" width="15.85546875" style="2" customWidth="1"/>
    <col min="4" max="4" width="19.42578125" style="2" customWidth="1"/>
    <col min="5" max="5" width="26.28515625" style="2" customWidth="1"/>
    <col min="6" max="6" width="96.42578125" style="2" customWidth="1"/>
    <col min="7" max="7" width="6.5703125" style="1" customWidth="1"/>
    <col min="8" max="9" width="10.42578125" style="1" customWidth="1"/>
    <col min="10" max="10" width="8" style="1" customWidth="1"/>
    <col min="11" max="11" width="26.5703125" style="121" customWidth="1"/>
    <col min="12" max="12" width="18.42578125" style="8" customWidth="1"/>
    <col min="13" max="13" width="17.42578125" customWidth="1"/>
  </cols>
  <sheetData>
    <row r="1" spans="1:12" s="9" customFormat="1" ht="30" x14ac:dyDescent="0.25">
      <c r="A1" s="10" t="s">
        <v>1</v>
      </c>
      <c r="B1" s="11" t="s">
        <v>50</v>
      </c>
      <c r="C1" s="11" t="s">
        <v>0</v>
      </c>
      <c r="D1" s="11" t="s">
        <v>33</v>
      </c>
      <c r="E1" s="11" t="s">
        <v>70</v>
      </c>
      <c r="F1" s="11" t="s">
        <v>308</v>
      </c>
      <c r="G1" s="12" t="s">
        <v>2</v>
      </c>
      <c r="H1" s="12" t="s">
        <v>46</v>
      </c>
      <c r="I1" s="12" t="s">
        <v>367</v>
      </c>
      <c r="J1" s="14" t="s">
        <v>71</v>
      </c>
      <c r="K1" s="12" t="s">
        <v>447</v>
      </c>
      <c r="L1" s="10" t="s">
        <v>69</v>
      </c>
    </row>
    <row r="2" spans="1:12" s="17" customFormat="1" x14ac:dyDescent="0.25">
      <c r="A2" s="15"/>
      <c r="B2" s="13" t="s">
        <v>73</v>
      </c>
      <c r="C2" s="13" t="s">
        <v>3</v>
      </c>
      <c r="D2" s="13" t="s">
        <v>39</v>
      </c>
      <c r="E2" s="13" t="s">
        <v>81</v>
      </c>
      <c r="F2" s="13" t="s">
        <v>113</v>
      </c>
      <c r="G2" s="15" t="s">
        <v>8</v>
      </c>
      <c r="H2" s="15"/>
      <c r="I2" s="15"/>
      <c r="J2" s="15"/>
      <c r="K2" s="127"/>
      <c r="L2" s="16"/>
    </row>
    <row r="3" spans="1:12" s="17" customFormat="1" x14ac:dyDescent="0.25">
      <c r="A3" s="15"/>
      <c r="B3" s="13" t="s">
        <v>72</v>
      </c>
      <c r="C3" s="13" t="s">
        <v>3</v>
      </c>
      <c r="D3" s="13" t="s">
        <v>39</v>
      </c>
      <c r="E3" s="13" t="s">
        <v>83</v>
      </c>
      <c r="F3" s="13" t="s">
        <v>75</v>
      </c>
      <c r="G3" s="15" t="s">
        <v>8</v>
      </c>
      <c r="H3" s="15"/>
      <c r="I3" s="15"/>
      <c r="J3" s="15"/>
      <c r="K3" s="127"/>
      <c r="L3" s="16"/>
    </row>
    <row r="4" spans="1:12" s="17" customFormat="1" ht="30" x14ac:dyDescent="0.25">
      <c r="A4" s="15"/>
      <c r="B4" s="13" t="s">
        <v>74</v>
      </c>
      <c r="C4" s="13" t="s">
        <v>3</v>
      </c>
      <c r="D4" s="13" t="s">
        <v>39</v>
      </c>
      <c r="E4" s="13" t="s">
        <v>176</v>
      </c>
      <c r="F4" s="13" t="s">
        <v>76</v>
      </c>
      <c r="G4" s="15" t="s">
        <v>8</v>
      </c>
      <c r="H4" s="15"/>
      <c r="I4" s="15"/>
      <c r="J4" s="15"/>
      <c r="K4" s="127"/>
      <c r="L4" s="16"/>
    </row>
    <row r="5" spans="1:12" s="17" customFormat="1" ht="285" x14ac:dyDescent="0.25">
      <c r="A5" s="133">
        <v>1</v>
      </c>
      <c r="B5" s="13" t="s">
        <v>444</v>
      </c>
      <c r="C5" s="13" t="s">
        <v>3</v>
      </c>
      <c r="D5" s="13" t="s">
        <v>445</v>
      </c>
      <c r="E5" s="13" t="s">
        <v>446</v>
      </c>
      <c r="F5" s="156" t="s">
        <v>448</v>
      </c>
      <c r="G5" s="15" t="s">
        <v>8</v>
      </c>
      <c r="H5" s="15"/>
      <c r="I5" s="15"/>
      <c r="J5" s="15"/>
      <c r="K5" s="131" t="s">
        <v>449</v>
      </c>
      <c r="L5" s="16"/>
    </row>
    <row r="6" spans="1:12" s="17" customFormat="1" x14ac:dyDescent="0.25">
      <c r="A6" s="15"/>
      <c r="B6" s="13" t="s">
        <v>77</v>
      </c>
      <c r="C6" s="13" t="s">
        <v>3</v>
      </c>
      <c r="D6" s="13" t="s">
        <v>39</v>
      </c>
      <c r="E6" s="5" t="s">
        <v>193</v>
      </c>
      <c r="F6" s="5" t="s">
        <v>79</v>
      </c>
      <c r="G6" s="15"/>
      <c r="H6" s="15"/>
      <c r="I6" s="15"/>
      <c r="J6" s="15"/>
      <c r="K6" s="127"/>
      <c r="L6" s="16"/>
    </row>
    <row r="7" spans="1:12" s="17" customFormat="1" x14ac:dyDescent="0.25">
      <c r="A7" s="15"/>
      <c r="B7" s="13" t="s">
        <v>80</v>
      </c>
      <c r="C7" s="13" t="s">
        <v>3</v>
      </c>
      <c r="D7" s="13" t="s">
        <v>39</v>
      </c>
      <c r="E7" s="13" t="s">
        <v>83</v>
      </c>
      <c r="F7" s="5" t="s">
        <v>369</v>
      </c>
      <c r="G7" s="15"/>
      <c r="H7" s="15"/>
      <c r="I7" s="25" t="s">
        <v>8</v>
      </c>
      <c r="J7" s="15"/>
      <c r="K7" s="127"/>
      <c r="L7" s="16"/>
    </row>
    <row r="8" spans="1:12" s="17" customFormat="1" x14ac:dyDescent="0.25">
      <c r="A8" s="15"/>
      <c r="B8" s="13" t="s">
        <v>82</v>
      </c>
      <c r="C8" s="13" t="s">
        <v>3</v>
      </c>
      <c r="D8" s="13" t="s">
        <v>39</v>
      </c>
      <c r="E8" s="13" t="s">
        <v>84</v>
      </c>
      <c r="F8" s="5" t="s">
        <v>368</v>
      </c>
      <c r="G8" s="15"/>
      <c r="H8" s="15"/>
      <c r="I8" s="25" t="s">
        <v>8</v>
      </c>
      <c r="J8" s="15"/>
      <c r="K8" s="127"/>
      <c r="L8" s="16"/>
    </row>
    <row r="9" spans="1:12" s="17" customFormat="1" x14ac:dyDescent="0.25">
      <c r="A9" s="15"/>
      <c r="B9" s="13" t="s">
        <v>85</v>
      </c>
      <c r="C9" s="13" t="s">
        <v>3</v>
      </c>
      <c r="D9" s="13" t="s">
        <v>39</v>
      </c>
      <c r="E9" s="13" t="s">
        <v>86</v>
      </c>
      <c r="F9" s="5" t="s">
        <v>368</v>
      </c>
      <c r="G9" s="15"/>
      <c r="H9" s="15"/>
      <c r="I9" s="25" t="s">
        <v>8</v>
      </c>
      <c r="J9" s="15"/>
      <c r="K9" s="127"/>
      <c r="L9" s="16"/>
    </row>
    <row r="10" spans="1:12" s="17" customFormat="1" x14ac:dyDescent="0.25">
      <c r="A10" s="15"/>
      <c r="B10" s="13" t="s">
        <v>87</v>
      </c>
      <c r="C10" s="13" t="s">
        <v>3</v>
      </c>
      <c r="D10" s="13" t="s">
        <v>39</v>
      </c>
      <c r="E10" s="13" t="s">
        <v>88</v>
      </c>
      <c r="F10" s="13" t="s">
        <v>137</v>
      </c>
      <c r="G10" s="15"/>
      <c r="H10" s="15"/>
      <c r="I10" s="15"/>
      <c r="J10" s="15"/>
      <c r="K10" s="127"/>
      <c r="L10" s="16"/>
    </row>
    <row r="11" spans="1:12" s="17" customFormat="1" x14ac:dyDescent="0.25">
      <c r="A11" s="15"/>
      <c r="B11" s="13" t="s">
        <v>89</v>
      </c>
      <c r="C11" s="13" t="s">
        <v>3</v>
      </c>
      <c r="D11" s="13" t="s">
        <v>39</v>
      </c>
      <c r="E11" s="13" t="s">
        <v>90</v>
      </c>
      <c r="F11" s="13" t="s">
        <v>138</v>
      </c>
      <c r="G11" s="15"/>
      <c r="H11" s="15"/>
      <c r="I11" s="15"/>
      <c r="J11" s="15"/>
      <c r="K11" s="127"/>
      <c r="L11" s="16"/>
    </row>
    <row r="12" spans="1:12" s="17" customFormat="1" x14ac:dyDescent="0.25">
      <c r="A12" s="15"/>
      <c r="B12" s="13" t="s">
        <v>100</v>
      </c>
      <c r="C12" s="13" t="s">
        <v>3</v>
      </c>
      <c r="D12" s="13" t="s">
        <v>39</v>
      </c>
      <c r="E12" s="13" t="s">
        <v>83</v>
      </c>
      <c r="F12" s="13" t="s">
        <v>99</v>
      </c>
      <c r="G12" s="15" t="s">
        <v>8</v>
      </c>
      <c r="H12" s="15"/>
      <c r="I12" s="15"/>
      <c r="J12" s="15"/>
      <c r="K12" s="127"/>
      <c r="L12" s="16"/>
    </row>
    <row r="13" spans="1:12" s="17" customFormat="1" x14ac:dyDescent="0.25">
      <c r="A13" s="15"/>
      <c r="B13" s="13" t="s">
        <v>91</v>
      </c>
      <c r="C13" s="13" t="s">
        <v>3</v>
      </c>
      <c r="D13" s="13" t="s">
        <v>39</v>
      </c>
      <c r="E13" s="13" t="s">
        <v>92</v>
      </c>
      <c r="F13" s="5" t="s">
        <v>368</v>
      </c>
      <c r="G13" s="15"/>
      <c r="H13" s="15"/>
      <c r="I13" s="25" t="s">
        <v>8</v>
      </c>
      <c r="J13" s="15"/>
      <c r="K13" s="127"/>
      <c r="L13" s="16"/>
    </row>
    <row r="14" spans="1:12" s="17" customFormat="1" x14ac:dyDescent="0.25">
      <c r="A14" s="15"/>
      <c r="B14" s="5" t="s">
        <v>387</v>
      </c>
      <c r="C14" s="5" t="s">
        <v>3</v>
      </c>
      <c r="D14" s="5" t="s">
        <v>39</v>
      </c>
      <c r="E14" s="5" t="s">
        <v>388</v>
      </c>
      <c r="F14" s="5" t="s">
        <v>389</v>
      </c>
      <c r="G14" s="25" t="s">
        <v>8</v>
      </c>
      <c r="H14" s="25"/>
      <c r="I14" s="25"/>
      <c r="J14" s="15"/>
      <c r="K14" s="127"/>
      <c r="L14" s="16"/>
    </row>
    <row r="15" spans="1:12" s="17" customFormat="1" x14ac:dyDescent="0.25">
      <c r="A15" s="15"/>
      <c r="B15" s="13" t="s">
        <v>93</v>
      </c>
      <c r="C15" s="13" t="s">
        <v>3</v>
      </c>
      <c r="D15" s="13" t="s">
        <v>39</v>
      </c>
      <c r="E15" s="13" t="s">
        <v>94</v>
      </c>
      <c r="F15" s="13" t="s">
        <v>393</v>
      </c>
      <c r="G15" s="15"/>
      <c r="H15" s="15"/>
      <c r="I15" s="15" t="s">
        <v>8</v>
      </c>
      <c r="J15" s="15"/>
      <c r="K15" s="127"/>
      <c r="L15" s="16"/>
    </row>
    <row r="16" spans="1:12" ht="79.5" customHeight="1" x14ac:dyDescent="0.25">
      <c r="A16" s="84"/>
      <c r="B16" s="3" t="s">
        <v>400</v>
      </c>
      <c r="C16" s="3" t="s">
        <v>398</v>
      </c>
      <c r="D16" s="3" t="s">
        <v>399</v>
      </c>
      <c r="E16" s="3" t="s">
        <v>401</v>
      </c>
      <c r="F16" s="3" t="s">
        <v>402</v>
      </c>
      <c r="G16" s="85" t="s">
        <v>8</v>
      </c>
      <c r="H16" s="85"/>
      <c r="I16" s="85"/>
      <c r="J16" s="85"/>
      <c r="K16" s="85"/>
      <c r="L16" s="3"/>
    </row>
    <row r="17" spans="1:12" s="17" customFormat="1" x14ac:dyDescent="0.25">
      <c r="A17" s="15"/>
      <c r="B17" s="13" t="s">
        <v>95</v>
      </c>
      <c r="C17" s="13" t="s">
        <v>3</v>
      </c>
      <c r="D17" s="13" t="s">
        <v>39</v>
      </c>
      <c r="E17" s="13" t="s">
        <v>84</v>
      </c>
      <c r="F17" s="5" t="s">
        <v>430</v>
      </c>
      <c r="G17" s="15"/>
      <c r="H17" s="15"/>
      <c r="I17" s="25" t="s">
        <v>8</v>
      </c>
      <c r="J17" s="15"/>
      <c r="K17" s="127"/>
      <c r="L17" s="16"/>
    </row>
    <row r="18" spans="1:12" s="17" customFormat="1" x14ac:dyDescent="0.25">
      <c r="A18" s="15"/>
      <c r="B18" s="13" t="s">
        <v>96</v>
      </c>
      <c r="C18" s="13" t="s">
        <v>3</v>
      </c>
      <c r="D18" s="13" t="s">
        <v>39</v>
      </c>
      <c r="E18" s="13" t="s">
        <v>97</v>
      </c>
      <c r="F18" s="13" t="s">
        <v>98</v>
      </c>
      <c r="G18" s="15" t="s">
        <v>8</v>
      </c>
      <c r="H18" s="15"/>
      <c r="I18" s="15"/>
      <c r="J18" s="15"/>
      <c r="K18" s="127"/>
      <c r="L18" s="16"/>
    </row>
    <row r="19" spans="1:12" s="17" customFormat="1" x14ac:dyDescent="0.25">
      <c r="A19" s="15"/>
      <c r="B19" s="5" t="s">
        <v>316</v>
      </c>
      <c r="C19" s="13" t="s">
        <v>3</v>
      </c>
      <c r="D19" s="13" t="s">
        <v>39</v>
      </c>
      <c r="E19" s="13" t="s">
        <v>97</v>
      </c>
      <c r="F19" s="13" t="s">
        <v>99</v>
      </c>
      <c r="G19" s="15"/>
      <c r="H19" s="15"/>
      <c r="I19" s="15"/>
      <c r="J19" s="15"/>
      <c r="K19" s="127"/>
      <c r="L19" s="16"/>
    </row>
    <row r="20" spans="1:12" s="17" customFormat="1" x14ac:dyDescent="0.25">
      <c r="A20" s="15"/>
      <c r="B20" s="13" t="s">
        <v>101</v>
      </c>
      <c r="C20" s="13" t="s">
        <v>3</v>
      </c>
      <c r="D20" s="13" t="s">
        <v>39</v>
      </c>
      <c r="E20" s="13" t="s">
        <v>102</v>
      </c>
      <c r="F20" s="5" t="s">
        <v>377</v>
      </c>
      <c r="G20" s="15"/>
      <c r="H20" s="15"/>
      <c r="I20" s="25" t="s">
        <v>8</v>
      </c>
      <c r="J20" s="15"/>
      <c r="K20" s="127"/>
      <c r="L20" s="16"/>
    </row>
    <row r="21" spans="1:12" s="17" customFormat="1" x14ac:dyDescent="0.25">
      <c r="A21" s="15"/>
      <c r="B21" s="13" t="s">
        <v>103</v>
      </c>
      <c r="C21" s="13" t="s">
        <v>3</v>
      </c>
      <c r="D21" s="13" t="s">
        <v>39</v>
      </c>
      <c r="E21" s="13" t="s">
        <v>104</v>
      </c>
      <c r="F21" s="13" t="s">
        <v>105</v>
      </c>
      <c r="G21" s="15"/>
      <c r="H21" s="15"/>
      <c r="I21" s="15"/>
      <c r="J21" s="15"/>
      <c r="K21" s="127"/>
      <c r="L21" s="16"/>
    </row>
    <row r="22" spans="1:12" s="17" customFormat="1" x14ac:dyDescent="0.25">
      <c r="A22" s="15"/>
      <c r="B22" s="5" t="s">
        <v>317</v>
      </c>
      <c r="C22" s="13" t="s">
        <v>3</v>
      </c>
      <c r="D22" s="13" t="s">
        <v>39</v>
      </c>
      <c r="E22" s="13" t="s">
        <v>78</v>
      </c>
      <c r="F22" s="13" t="s">
        <v>106</v>
      </c>
      <c r="G22" s="15" t="s">
        <v>8</v>
      </c>
      <c r="H22" s="15" t="s">
        <v>8</v>
      </c>
      <c r="I22" s="15"/>
      <c r="J22" s="15" t="s">
        <v>8</v>
      </c>
      <c r="K22" s="127"/>
      <c r="L22" s="16"/>
    </row>
    <row r="23" spans="1:12" s="17" customFormat="1" x14ac:dyDescent="0.25">
      <c r="A23" s="15"/>
      <c r="B23" s="13" t="s">
        <v>107</v>
      </c>
      <c r="C23" s="13" t="s">
        <v>3</v>
      </c>
      <c r="D23" s="13" t="s">
        <v>39</v>
      </c>
      <c r="E23" s="13" t="s">
        <v>108</v>
      </c>
      <c r="F23" s="13" t="s">
        <v>109</v>
      </c>
      <c r="G23" s="15"/>
      <c r="H23" s="15"/>
      <c r="I23" s="15"/>
      <c r="J23" s="15"/>
      <c r="K23" s="127"/>
      <c r="L23" s="16"/>
    </row>
    <row r="24" spans="1:12" s="17" customFormat="1" ht="37.5" customHeight="1" x14ac:dyDescent="0.25">
      <c r="A24" s="15"/>
      <c r="B24" s="13" t="s">
        <v>111</v>
      </c>
      <c r="C24" s="13" t="s">
        <v>3</v>
      </c>
      <c r="D24" s="13" t="s">
        <v>39</v>
      </c>
      <c r="E24" s="13" t="s">
        <v>83</v>
      </c>
      <c r="F24" s="13" t="s">
        <v>110</v>
      </c>
      <c r="G24" s="15"/>
      <c r="H24" s="15"/>
      <c r="I24" s="15"/>
      <c r="J24" s="15"/>
      <c r="K24" s="127"/>
      <c r="L24" s="16"/>
    </row>
    <row r="25" spans="1:12" s="17" customFormat="1" x14ac:dyDescent="0.25">
      <c r="A25" s="15"/>
      <c r="B25" s="13" t="s">
        <v>4</v>
      </c>
      <c r="C25" s="13" t="s">
        <v>3</v>
      </c>
      <c r="D25" s="13" t="s">
        <v>39</v>
      </c>
      <c r="E25" s="13" t="s">
        <v>112</v>
      </c>
      <c r="F25" s="13" t="s">
        <v>139</v>
      </c>
      <c r="G25" s="15"/>
      <c r="H25" s="15"/>
      <c r="I25" s="15"/>
      <c r="J25" s="15"/>
      <c r="K25" s="127"/>
      <c r="L25" s="16"/>
    </row>
    <row r="26" spans="1:12" s="17" customFormat="1" x14ac:dyDescent="0.25">
      <c r="A26" s="15"/>
      <c r="B26" s="13" t="s">
        <v>114</v>
      </c>
      <c r="C26" s="13" t="s">
        <v>3</v>
      </c>
      <c r="D26" s="13" t="s">
        <v>39</v>
      </c>
      <c r="E26" s="13" t="s">
        <v>97</v>
      </c>
      <c r="F26" s="13" t="s">
        <v>115</v>
      </c>
      <c r="G26" s="15"/>
      <c r="H26" s="15"/>
      <c r="I26" s="15"/>
      <c r="J26" s="15"/>
      <c r="K26" s="127"/>
      <c r="L26" s="16"/>
    </row>
    <row r="27" spans="1:12" s="17" customFormat="1" x14ac:dyDescent="0.25">
      <c r="A27" s="15"/>
      <c r="B27" s="13" t="s">
        <v>116</v>
      </c>
      <c r="C27" s="13" t="s">
        <v>3</v>
      </c>
      <c r="D27" s="13" t="s">
        <v>39</v>
      </c>
      <c r="E27" s="13" t="s">
        <v>112</v>
      </c>
      <c r="F27" s="13" t="s">
        <v>113</v>
      </c>
      <c r="G27" s="15" t="s">
        <v>8</v>
      </c>
      <c r="H27" s="15"/>
      <c r="I27" s="15"/>
      <c r="J27" s="15"/>
      <c r="K27" s="127"/>
      <c r="L27" s="16"/>
    </row>
    <row r="28" spans="1:12" s="17" customFormat="1" x14ac:dyDescent="0.25">
      <c r="A28" s="15"/>
      <c r="B28" s="13" t="s">
        <v>117</v>
      </c>
      <c r="C28" s="13" t="s">
        <v>3</v>
      </c>
      <c r="D28" s="13" t="s">
        <v>39</v>
      </c>
      <c r="E28" s="13" t="s">
        <v>394</v>
      </c>
      <c r="F28" s="13" t="s">
        <v>118</v>
      </c>
      <c r="G28" s="15"/>
      <c r="H28" s="25"/>
      <c r="I28" s="25"/>
      <c r="J28" s="15"/>
      <c r="K28" s="127"/>
      <c r="L28" s="16"/>
    </row>
    <row r="29" spans="1:12" s="17" customFormat="1" x14ac:dyDescent="0.25">
      <c r="A29" s="15"/>
      <c r="B29" s="13" t="s">
        <v>119</v>
      </c>
      <c r="C29" s="13" t="s">
        <v>3</v>
      </c>
      <c r="D29" s="13" t="s">
        <v>39</v>
      </c>
      <c r="E29" s="13" t="s">
        <v>97</v>
      </c>
      <c r="F29" s="13" t="s">
        <v>120</v>
      </c>
      <c r="G29" s="15"/>
      <c r="H29" s="15"/>
      <c r="I29" s="15"/>
      <c r="J29" s="15"/>
      <c r="K29" s="127"/>
      <c r="L29" s="16"/>
    </row>
    <row r="30" spans="1:12" s="17" customFormat="1" ht="30" x14ac:dyDescent="0.25">
      <c r="A30" s="15"/>
      <c r="B30" s="5" t="s">
        <v>383</v>
      </c>
      <c r="C30" s="5" t="s">
        <v>3</v>
      </c>
      <c r="D30" s="5" t="s">
        <v>384</v>
      </c>
      <c r="E30" s="5" t="s">
        <v>385</v>
      </c>
      <c r="F30" s="5" t="s">
        <v>386</v>
      </c>
      <c r="G30" s="25" t="s">
        <v>8</v>
      </c>
      <c r="H30" s="25" t="s">
        <v>8</v>
      </c>
      <c r="I30" s="15"/>
      <c r="J30" s="15"/>
      <c r="K30" s="127"/>
      <c r="L30" s="16"/>
    </row>
    <row r="31" spans="1:12" s="17" customFormat="1" x14ac:dyDescent="0.25">
      <c r="A31" s="15"/>
      <c r="B31" s="13" t="s">
        <v>121</v>
      </c>
      <c r="C31" s="13" t="s">
        <v>3</v>
      </c>
      <c r="D31" s="13" t="s">
        <v>39</v>
      </c>
      <c r="E31" s="13" t="s">
        <v>122</v>
      </c>
      <c r="F31" s="13" t="s">
        <v>123</v>
      </c>
      <c r="G31" s="15"/>
      <c r="H31" s="15"/>
      <c r="I31" s="15"/>
      <c r="J31" s="15"/>
      <c r="K31" s="127"/>
      <c r="L31" s="16"/>
    </row>
    <row r="32" spans="1:12" s="17" customFormat="1" ht="16.5" customHeight="1" x14ac:dyDescent="0.25">
      <c r="A32" s="15"/>
      <c r="B32" s="13" t="s">
        <v>124</v>
      </c>
      <c r="C32" s="13" t="s">
        <v>3</v>
      </c>
      <c r="D32" s="13" t="s">
        <v>39</v>
      </c>
      <c r="E32" s="13" t="s">
        <v>108</v>
      </c>
      <c r="F32" s="13" t="s">
        <v>125</v>
      </c>
      <c r="G32" s="15" t="s">
        <v>8</v>
      </c>
      <c r="H32" s="15" t="s">
        <v>8</v>
      </c>
      <c r="I32" s="15"/>
      <c r="J32" s="15"/>
      <c r="K32" s="127"/>
      <c r="L32" s="16"/>
    </row>
    <row r="33" spans="1:12" s="17" customFormat="1" ht="17.25" customHeight="1" x14ac:dyDescent="0.25">
      <c r="A33" s="15"/>
      <c r="B33" s="13" t="s">
        <v>5</v>
      </c>
      <c r="C33" s="13" t="s">
        <v>3</v>
      </c>
      <c r="D33" s="13" t="s">
        <v>39</v>
      </c>
      <c r="E33" s="13" t="s">
        <v>97</v>
      </c>
      <c r="F33" s="13" t="s">
        <v>126</v>
      </c>
      <c r="G33" s="15" t="s">
        <v>8</v>
      </c>
      <c r="H33" s="25" t="s">
        <v>8</v>
      </c>
      <c r="I33" s="25"/>
      <c r="J33" s="15"/>
      <c r="K33" s="127"/>
      <c r="L33" s="16"/>
    </row>
    <row r="34" spans="1:12" s="17" customFormat="1" x14ac:dyDescent="0.25">
      <c r="A34" s="15"/>
      <c r="B34" s="13" t="s">
        <v>6</v>
      </c>
      <c r="C34" s="13" t="s">
        <v>3</v>
      </c>
      <c r="D34" s="13" t="s">
        <v>39</v>
      </c>
      <c r="E34" s="13" t="s">
        <v>108</v>
      </c>
      <c r="F34" s="13" t="s">
        <v>128</v>
      </c>
      <c r="G34" s="15" t="s">
        <v>8</v>
      </c>
      <c r="H34" s="25" t="s">
        <v>8</v>
      </c>
      <c r="I34" s="25"/>
      <c r="J34" s="15"/>
      <c r="K34" s="127"/>
      <c r="L34" s="16"/>
    </row>
    <row r="35" spans="1:12" s="17" customFormat="1" ht="27.75" customHeight="1" x14ac:dyDescent="0.25">
      <c r="A35" s="15"/>
      <c r="B35" s="13" t="s">
        <v>127</v>
      </c>
      <c r="C35" s="13" t="s">
        <v>3</v>
      </c>
      <c r="D35" s="13" t="s">
        <v>39</v>
      </c>
      <c r="E35" s="13" t="s">
        <v>108</v>
      </c>
      <c r="F35" s="13" t="s">
        <v>128</v>
      </c>
      <c r="G35" s="15" t="s">
        <v>8</v>
      </c>
      <c r="H35" s="15"/>
      <c r="I35" s="15"/>
      <c r="J35" s="15"/>
      <c r="K35" s="127"/>
      <c r="L35" s="16"/>
    </row>
    <row r="36" spans="1:12" s="17" customFormat="1" ht="27" customHeight="1" x14ac:dyDescent="0.25">
      <c r="A36" s="15"/>
      <c r="B36" s="13" t="s">
        <v>130</v>
      </c>
      <c r="C36" s="13" t="s">
        <v>3</v>
      </c>
      <c r="D36" s="13" t="s">
        <v>39</v>
      </c>
      <c r="E36" s="13" t="s">
        <v>108</v>
      </c>
      <c r="F36" s="13" t="s">
        <v>129</v>
      </c>
      <c r="G36" s="15" t="s">
        <v>8</v>
      </c>
      <c r="H36" s="15" t="s">
        <v>8</v>
      </c>
      <c r="I36" s="15"/>
      <c r="J36" s="15"/>
      <c r="K36" s="127"/>
      <c r="L36" s="16"/>
    </row>
    <row r="37" spans="1:12" s="17" customFormat="1" ht="28.5" customHeight="1" x14ac:dyDescent="0.25">
      <c r="A37" s="15"/>
      <c r="B37" s="13" t="s">
        <v>131</v>
      </c>
      <c r="C37" s="13" t="s">
        <v>3</v>
      </c>
      <c r="D37" s="13" t="s">
        <v>39</v>
      </c>
      <c r="E37" s="13" t="s">
        <v>108</v>
      </c>
      <c r="F37" s="13" t="s">
        <v>132</v>
      </c>
      <c r="G37" s="15" t="s">
        <v>8</v>
      </c>
      <c r="H37" s="15"/>
      <c r="I37" s="15"/>
      <c r="J37" s="15"/>
      <c r="K37" s="127"/>
      <c r="L37" s="16"/>
    </row>
    <row r="38" spans="1:12" s="17" customFormat="1" ht="28.5" customHeight="1" x14ac:dyDescent="0.25">
      <c r="A38" s="15"/>
      <c r="B38" s="13" t="s">
        <v>133</v>
      </c>
      <c r="C38" s="13" t="s">
        <v>3</v>
      </c>
      <c r="D38" s="13" t="s">
        <v>39</v>
      </c>
      <c r="E38" s="13" t="s">
        <v>140</v>
      </c>
      <c r="F38" s="13" t="s">
        <v>134</v>
      </c>
      <c r="G38" s="15" t="s">
        <v>8</v>
      </c>
      <c r="H38" s="15"/>
      <c r="I38" s="15"/>
      <c r="J38" s="15" t="s">
        <v>8</v>
      </c>
      <c r="K38" s="127"/>
      <c r="L38" s="16"/>
    </row>
    <row r="39" spans="1:12" s="17" customFormat="1" x14ac:dyDescent="0.25">
      <c r="A39" s="15"/>
      <c r="B39" s="13" t="s">
        <v>7</v>
      </c>
      <c r="C39" s="13" t="s">
        <v>3</v>
      </c>
      <c r="D39" s="13" t="s">
        <v>39</v>
      </c>
      <c r="E39" s="13" t="s">
        <v>83</v>
      </c>
      <c r="F39" s="5" t="s">
        <v>318</v>
      </c>
      <c r="G39" s="15"/>
      <c r="H39" s="15"/>
      <c r="I39" s="15"/>
      <c r="J39" s="15"/>
      <c r="K39" s="127"/>
      <c r="L39" s="16"/>
    </row>
    <row r="40" spans="1:12" s="17" customFormat="1" x14ac:dyDescent="0.25">
      <c r="A40" s="15"/>
      <c r="B40" s="13" t="s">
        <v>135</v>
      </c>
      <c r="C40" s="13" t="s">
        <v>3</v>
      </c>
      <c r="D40" s="13" t="s">
        <v>39</v>
      </c>
      <c r="E40" s="13" t="s">
        <v>108</v>
      </c>
      <c r="F40" s="13" t="s">
        <v>136</v>
      </c>
      <c r="G40" s="15" t="s">
        <v>8</v>
      </c>
      <c r="H40" s="15"/>
      <c r="I40" s="15"/>
      <c r="J40" s="15"/>
      <c r="K40" s="127"/>
      <c r="L40" s="16"/>
    </row>
    <row r="41" spans="1:12" s="21" customFormat="1" x14ac:dyDescent="0.25">
      <c r="A41" s="18"/>
      <c r="B41" s="19" t="s">
        <v>141</v>
      </c>
      <c r="C41" s="19" t="s">
        <v>3</v>
      </c>
      <c r="D41" s="19" t="s">
        <v>39</v>
      </c>
      <c r="E41" s="19" t="s">
        <v>97</v>
      </c>
      <c r="F41" s="19" t="s">
        <v>136</v>
      </c>
      <c r="G41" s="18" t="s">
        <v>8</v>
      </c>
      <c r="H41" s="4" t="s">
        <v>8</v>
      </c>
      <c r="I41" s="4" t="s">
        <v>8</v>
      </c>
      <c r="J41" s="18" t="s">
        <v>8</v>
      </c>
      <c r="K41" s="128"/>
      <c r="L41" s="20"/>
    </row>
    <row r="42" spans="1:12" s="21" customFormat="1" ht="28.5" customHeight="1" x14ac:dyDescent="0.25">
      <c r="A42" s="18"/>
      <c r="B42" s="19" t="s">
        <v>144</v>
      </c>
      <c r="C42" s="19" t="s">
        <v>3</v>
      </c>
      <c r="D42" s="19" t="s">
        <v>39</v>
      </c>
      <c r="E42" s="19" t="s">
        <v>145</v>
      </c>
      <c r="F42" s="19" t="s">
        <v>146</v>
      </c>
      <c r="G42" s="18"/>
      <c r="H42" s="18"/>
      <c r="I42" s="18"/>
      <c r="J42" s="18"/>
      <c r="K42" s="128"/>
      <c r="L42" s="20"/>
    </row>
    <row r="43" spans="1:12" s="21" customFormat="1" ht="45" x14ac:dyDescent="0.25">
      <c r="A43" s="18">
        <v>2</v>
      </c>
      <c r="B43" s="19" t="s">
        <v>147</v>
      </c>
      <c r="C43" s="19" t="s">
        <v>3</v>
      </c>
      <c r="D43" s="19" t="s">
        <v>39</v>
      </c>
      <c r="E43" s="19" t="s">
        <v>148</v>
      </c>
      <c r="F43" s="19" t="s">
        <v>458</v>
      </c>
      <c r="G43" s="18" t="s">
        <v>8</v>
      </c>
      <c r="H43" s="18"/>
      <c r="I43" s="18"/>
      <c r="J43" s="18" t="s">
        <v>8</v>
      </c>
      <c r="K43" s="128"/>
      <c r="L43" s="20"/>
    </row>
    <row r="44" spans="1:12" s="21" customFormat="1" x14ac:dyDescent="0.25">
      <c r="A44" s="18"/>
      <c r="B44" s="19" t="s">
        <v>142</v>
      </c>
      <c r="C44" s="19" t="s">
        <v>9</v>
      </c>
      <c r="D44" s="19" t="s">
        <v>40</v>
      </c>
      <c r="E44" s="19" t="s">
        <v>97</v>
      </c>
      <c r="F44" s="19" t="s">
        <v>143</v>
      </c>
      <c r="G44" s="18" t="s">
        <v>8</v>
      </c>
      <c r="H44" s="18" t="s">
        <v>8</v>
      </c>
      <c r="I44" s="18"/>
      <c r="J44" s="18" t="s">
        <v>8</v>
      </c>
      <c r="K44" s="128"/>
      <c r="L44" s="20"/>
    </row>
    <row r="45" spans="1:12" s="21" customFormat="1" ht="30" x14ac:dyDescent="0.25">
      <c r="A45" s="18">
        <v>1</v>
      </c>
      <c r="B45" s="19" t="s">
        <v>10</v>
      </c>
      <c r="C45" s="19" t="s">
        <v>9</v>
      </c>
      <c r="D45" s="19" t="s">
        <v>41</v>
      </c>
      <c r="E45" s="3" t="s">
        <v>194</v>
      </c>
      <c r="F45" s="3" t="s">
        <v>342</v>
      </c>
      <c r="G45" s="18" t="s">
        <v>8</v>
      </c>
      <c r="H45" s="18" t="s">
        <v>8</v>
      </c>
      <c r="I45" s="18"/>
      <c r="J45" s="18"/>
      <c r="K45" s="128"/>
      <c r="L45" s="20"/>
    </row>
    <row r="46" spans="1:12" s="21" customFormat="1" ht="30" x14ac:dyDescent="0.25">
      <c r="A46" s="18">
        <v>1</v>
      </c>
      <c r="B46" s="3" t="s">
        <v>319</v>
      </c>
      <c r="C46" s="19" t="s">
        <v>9</v>
      </c>
      <c r="D46" s="19" t="s">
        <v>41</v>
      </c>
      <c r="E46" s="3" t="s">
        <v>194</v>
      </c>
      <c r="F46" s="3" t="s">
        <v>342</v>
      </c>
      <c r="G46" s="18" t="s">
        <v>8</v>
      </c>
      <c r="H46" s="18" t="s">
        <v>8</v>
      </c>
      <c r="I46" s="18"/>
      <c r="J46" s="18"/>
      <c r="K46" s="128"/>
      <c r="L46" s="20"/>
    </row>
    <row r="47" spans="1:12" s="21" customFormat="1" ht="30" x14ac:dyDescent="0.25">
      <c r="A47" s="18">
        <v>1</v>
      </c>
      <c r="B47" s="3" t="s">
        <v>320</v>
      </c>
      <c r="C47" s="19" t="s">
        <v>9</v>
      </c>
      <c r="D47" s="19" t="s">
        <v>41</v>
      </c>
      <c r="E47" s="19" t="s">
        <v>149</v>
      </c>
      <c r="F47" s="3" t="s">
        <v>342</v>
      </c>
      <c r="G47" s="18" t="s">
        <v>8</v>
      </c>
      <c r="H47" s="18" t="s">
        <v>8</v>
      </c>
      <c r="I47" s="18"/>
      <c r="J47" s="18"/>
      <c r="K47" s="128"/>
      <c r="L47" s="20"/>
    </row>
    <row r="48" spans="1:12" s="21" customFormat="1" x14ac:dyDescent="0.25">
      <c r="A48" s="18"/>
      <c r="B48" s="19" t="s">
        <v>150</v>
      </c>
      <c r="C48" s="19" t="s">
        <v>9</v>
      </c>
      <c r="D48" s="19" t="s">
        <v>41</v>
      </c>
      <c r="E48" s="19" t="s">
        <v>83</v>
      </c>
      <c r="F48" s="3" t="s">
        <v>289</v>
      </c>
      <c r="G48" s="18" t="s">
        <v>8</v>
      </c>
      <c r="H48" s="18" t="s">
        <v>8</v>
      </c>
      <c r="I48" s="18"/>
      <c r="J48" s="18"/>
      <c r="K48" s="128"/>
      <c r="L48" s="20"/>
    </row>
    <row r="49" spans="1:12" s="21" customFormat="1" x14ac:dyDescent="0.25">
      <c r="A49" s="18"/>
      <c r="B49" s="19" t="s">
        <v>151</v>
      </c>
      <c r="C49" s="19" t="s">
        <v>9</v>
      </c>
      <c r="D49" s="19" t="s">
        <v>41</v>
      </c>
      <c r="E49" s="19" t="s">
        <v>78</v>
      </c>
      <c r="F49" s="19" t="s">
        <v>152</v>
      </c>
      <c r="G49" s="18" t="s">
        <v>8</v>
      </c>
      <c r="H49" s="18" t="s">
        <v>8</v>
      </c>
      <c r="I49" s="18"/>
      <c r="J49" s="18"/>
      <c r="K49" s="128"/>
      <c r="L49" s="20"/>
    </row>
    <row r="50" spans="1:12" s="21" customFormat="1" ht="30" x14ac:dyDescent="0.25">
      <c r="A50" s="18"/>
      <c r="B50" s="19" t="s">
        <v>153</v>
      </c>
      <c r="C50" s="19" t="s">
        <v>9</v>
      </c>
      <c r="D50" s="19" t="s">
        <v>57</v>
      </c>
      <c r="E50" s="19" t="s">
        <v>154</v>
      </c>
      <c r="F50" s="19" t="s">
        <v>177</v>
      </c>
      <c r="G50" s="18" t="s">
        <v>8</v>
      </c>
      <c r="H50" s="18" t="s">
        <v>8</v>
      </c>
      <c r="I50" s="18"/>
      <c r="J50" s="18"/>
      <c r="K50" s="128"/>
      <c r="L50" s="20"/>
    </row>
    <row r="51" spans="1:12" s="21" customFormat="1" x14ac:dyDescent="0.25">
      <c r="A51" s="22"/>
      <c r="B51" s="23" t="s">
        <v>155</v>
      </c>
      <c r="C51" s="23" t="s">
        <v>9</v>
      </c>
      <c r="D51" s="23" t="s">
        <v>40</v>
      </c>
      <c r="E51" s="23" t="s">
        <v>157</v>
      </c>
      <c r="F51" s="23" t="s">
        <v>178</v>
      </c>
      <c r="G51" s="22" t="s">
        <v>8</v>
      </c>
      <c r="H51" s="22" t="s">
        <v>8</v>
      </c>
      <c r="I51" s="22"/>
      <c r="J51" s="22"/>
      <c r="K51" s="129"/>
      <c r="L51" s="24"/>
    </row>
    <row r="52" spans="1:12" s="21" customFormat="1" x14ac:dyDescent="0.25">
      <c r="A52" s="22"/>
      <c r="B52" s="23" t="s">
        <v>156</v>
      </c>
      <c r="C52" s="23" t="s">
        <v>9</v>
      </c>
      <c r="D52" s="23" t="s">
        <v>41</v>
      </c>
      <c r="E52" s="23" t="s">
        <v>97</v>
      </c>
      <c r="F52" s="23" t="s">
        <v>158</v>
      </c>
      <c r="G52" s="22" t="s">
        <v>8</v>
      </c>
      <c r="H52" s="22"/>
      <c r="I52" s="22"/>
      <c r="J52" s="22"/>
      <c r="K52" s="129"/>
      <c r="L52" s="24"/>
    </row>
    <row r="53" spans="1:12" s="21" customFormat="1" ht="30" customHeight="1" x14ac:dyDescent="0.25">
      <c r="A53" s="18">
        <v>1</v>
      </c>
      <c r="B53" s="19" t="s">
        <v>159</v>
      </c>
      <c r="C53" s="19" t="s">
        <v>11</v>
      </c>
      <c r="D53" s="19" t="s">
        <v>42</v>
      </c>
      <c r="E53" s="19" t="s">
        <v>161</v>
      </c>
      <c r="F53" s="3" t="s">
        <v>343</v>
      </c>
      <c r="G53" s="18" t="s">
        <v>8</v>
      </c>
      <c r="H53" s="18" t="s">
        <v>8</v>
      </c>
      <c r="I53" s="18"/>
      <c r="J53" s="18" t="s">
        <v>8</v>
      </c>
      <c r="K53" s="128"/>
      <c r="L53" s="20" t="s">
        <v>55</v>
      </c>
    </row>
    <row r="54" spans="1:12" s="21" customFormat="1" ht="72" customHeight="1" x14ac:dyDescent="0.25">
      <c r="A54" s="18">
        <v>1</v>
      </c>
      <c r="B54" s="19" t="s">
        <v>160</v>
      </c>
      <c r="C54" s="19" t="s">
        <v>11</v>
      </c>
      <c r="D54" s="19" t="s">
        <v>42</v>
      </c>
      <c r="E54" s="19" t="s">
        <v>162</v>
      </c>
      <c r="F54" s="3" t="s">
        <v>344</v>
      </c>
      <c r="G54" s="18" t="s">
        <v>8</v>
      </c>
      <c r="H54" s="18" t="s">
        <v>8</v>
      </c>
      <c r="I54" s="18"/>
      <c r="J54" s="18"/>
      <c r="K54" s="128"/>
      <c r="L54" s="20" t="s">
        <v>55</v>
      </c>
    </row>
    <row r="55" spans="1:12" s="21" customFormat="1" ht="45" x14ac:dyDescent="0.25">
      <c r="A55" s="18">
        <v>2</v>
      </c>
      <c r="B55" s="19" t="s">
        <v>163</v>
      </c>
      <c r="C55" s="19" t="s">
        <v>11</v>
      </c>
      <c r="D55" s="19" t="s">
        <v>42</v>
      </c>
      <c r="E55" s="19" t="s">
        <v>164</v>
      </c>
      <c r="F55" s="3" t="s">
        <v>379</v>
      </c>
      <c r="G55" s="18" t="s">
        <v>8</v>
      </c>
      <c r="H55" s="18" t="s">
        <v>8</v>
      </c>
      <c r="I55" s="4" t="s">
        <v>8</v>
      </c>
      <c r="J55" s="18"/>
      <c r="K55" s="128"/>
      <c r="L55" s="20" t="s">
        <v>55</v>
      </c>
    </row>
    <row r="56" spans="1:12" s="21" customFormat="1" ht="45" x14ac:dyDescent="0.25">
      <c r="A56" s="18">
        <v>1</v>
      </c>
      <c r="B56" s="19" t="s">
        <v>165</v>
      </c>
      <c r="C56" s="19" t="s">
        <v>11</v>
      </c>
      <c r="D56" s="19" t="s">
        <v>42</v>
      </c>
      <c r="E56" s="19" t="s">
        <v>164</v>
      </c>
      <c r="F56" s="19" t="s">
        <v>166</v>
      </c>
      <c r="G56" s="18" t="s">
        <v>8</v>
      </c>
      <c r="H56" s="18" t="s">
        <v>8</v>
      </c>
      <c r="I56" s="18"/>
      <c r="J56" s="18" t="s">
        <v>8</v>
      </c>
      <c r="K56" s="128"/>
      <c r="L56" s="20" t="s">
        <v>55</v>
      </c>
    </row>
    <row r="57" spans="1:12" s="21" customFormat="1" ht="45" x14ac:dyDescent="0.25">
      <c r="A57" s="18">
        <v>2</v>
      </c>
      <c r="B57" s="19" t="s">
        <v>167</v>
      </c>
      <c r="C57" s="19" t="s">
        <v>11</v>
      </c>
      <c r="D57" s="19" t="s">
        <v>42</v>
      </c>
      <c r="E57" s="19" t="s">
        <v>179</v>
      </c>
      <c r="F57" s="19" t="s">
        <v>395</v>
      </c>
      <c r="G57" s="18" t="s">
        <v>8</v>
      </c>
      <c r="H57" s="18" t="s">
        <v>8</v>
      </c>
      <c r="I57" s="18"/>
      <c r="J57" s="18"/>
      <c r="K57" s="128"/>
      <c r="L57" s="20" t="s">
        <v>55</v>
      </c>
    </row>
    <row r="58" spans="1:12" s="21" customFormat="1" ht="60" x14ac:dyDescent="0.25">
      <c r="A58" s="18">
        <v>2</v>
      </c>
      <c r="B58" s="19" t="s">
        <v>168</v>
      </c>
      <c r="C58" s="19" t="s">
        <v>11</v>
      </c>
      <c r="D58" s="3" t="s">
        <v>382</v>
      </c>
      <c r="E58" s="19" t="s">
        <v>162</v>
      </c>
      <c r="F58" s="3" t="s">
        <v>378</v>
      </c>
      <c r="G58" s="18" t="s">
        <v>8</v>
      </c>
      <c r="H58" s="18" t="s">
        <v>8</v>
      </c>
      <c r="I58" s="4" t="s">
        <v>8</v>
      </c>
      <c r="J58" s="18"/>
      <c r="K58" s="128"/>
      <c r="L58" s="20" t="s">
        <v>55</v>
      </c>
    </row>
    <row r="59" spans="1:12" s="21" customFormat="1" ht="45" x14ac:dyDescent="0.25">
      <c r="A59" s="18">
        <v>1</v>
      </c>
      <c r="B59" s="19" t="s">
        <v>169</v>
      </c>
      <c r="C59" s="19" t="s">
        <v>11</v>
      </c>
      <c r="D59" s="19" t="s">
        <v>42</v>
      </c>
      <c r="E59" s="19" t="s">
        <v>164</v>
      </c>
      <c r="F59" s="3" t="s">
        <v>321</v>
      </c>
      <c r="G59" s="18" t="s">
        <v>8</v>
      </c>
      <c r="H59" s="18" t="s">
        <v>8</v>
      </c>
      <c r="I59" s="18"/>
      <c r="J59" s="18" t="s">
        <v>8</v>
      </c>
      <c r="K59" s="128"/>
      <c r="L59" s="20" t="s">
        <v>55</v>
      </c>
    </row>
    <row r="60" spans="1:12" s="21" customFormat="1" ht="45" x14ac:dyDescent="0.25">
      <c r="A60" s="18">
        <v>1</v>
      </c>
      <c r="B60" s="19" t="s">
        <v>171</v>
      </c>
      <c r="C60" s="19" t="s">
        <v>11</v>
      </c>
      <c r="D60" s="19" t="s">
        <v>42</v>
      </c>
      <c r="E60" s="19" t="s">
        <v>170</v>
      </c>
      <c r="F60" s="19" t="s">
        <v>172</v>
      </c>
      <c r="G60" s="18" t="s">
        <v>8</v>
      </c>
      <c r="H60" s="18" t="s">
        <v>8</v>
      </c>
      <c r="I60" s="18"/>
      <c r="J60" s="18" t="s">
        <v>8</v>
      </c>
      <c r="K60" s="128"/>
      <c r="L60" s="20" t="s">
        <v>55</v>
      </c>
    </row>
    <row r="61" spans="1:12" s="21" customFormat="1" ht="45" x14ac:dyDescent="0.25">
      <c r="A61" s="18">
        <v>2</v>
      </c>
      <c r="B61" s="19" t="s">
        <v>173</v>
      </c>
      <c r="C61" s="19" t="s">
        <v>11</v>
      </c>
      <c r="D61" s="19" t="s">
        <v>42</v>
      </c>
      <c r="E61" s="19" t="s">
        <v>174</v>
      </c>
      <c r="F61" s="19" t="s">
        <v>175</v>
      </c>
      <c r="G61" s="18" t="s">
        <v>8</v>
      </c>
      <c r="H61" s="18" t="s">
        <v>8</v>
      </c>
      <c r="I61" s="18"/>
      <c r="J61" s="18"/>
      <c r="K61" s="128"/>
      <c r="L61" s="20" t="s">
        <v>55</v>
      </c>
    </row>
    <row r="62" spans="1:12" s="21" customFormat="1" ht="43.5" customHeight="1" x14ac:dyDescent="0.25">
      <c r="A62" s="18">
        <v>1</v>
      </c>
      <c r="B62" s="19" t="s">
        <v>12</v>
      </c>
      <c r="C62" s="19" t="s">
        <v>11</v>
      </c>
      <c r="D62" s="19" t="s">
        <v>42</v>
      </c>
      <c r="E62" s="67" t="s">
        <v>195</v>
      </c>
      <c r="F62" s="68"/>
      <c r="G62" s="18" t="s">
        <v>8</v>
      </c>
      <c r="H62" s="18" t="s">
        <v>8</v>
      </c>
      <c r="I62" s="18"/>
      <c r="J62" s="18" t="s">
        <v>8</v>
      </c>
      <c r="K62" s="128"/>
      <c r="L62" s="20" t="s">
        <v>55</v>
      </c>
    </row>
    <row r="63" spans="1:12" s="21" customFormat="1" ht="30" x14ac:dyDescent="0.25">
      <c r="A63" s="18">
        <v>1</v>
      </c>
      <c r="B63" s="19" t="s">
        <v>197</v>
      </c>
      <c r="C63" s="19" t="s">
        <v>13</v>
      </c>
      <c r="D63" s="19" t="s">
        <v>43</v>
      </c>
      <c r="E63" s="19" t="s">
        <v>196</v>
      </c>
      <c r="F63" s="3" t="s">
        <v>405</v>
      </c>
      <c r="G63" s="18"/>
      <c r="H63" s="18"/>
      <c r="I63" s="4" t="s">
        <v>8</v>
      </c>
      <c r="J63" s="18"/>
      <c r="K63" s="128"/>
      <c r="L63" s="20"/>
    </row>
    <row r="64" spans="1:12" s="21" customFormat="1" ht="30" x14ac:dyDescent="0.25">
      <c r="A64" s="18">
        <v>1</v>
      </c>
      <c r="B64" s="19" t="s">
        <v>198</v>
      </c>
      <c r="C64" s="19" t="s">
        <v>13</v>
      </c>
      <c r="D64" s="19" t="s">
        <v>43</v>
      </c>
      <c r="E64" s="19" t="s">
        <v>200</v>
      </c>
      <c r="F64" s="3" t="s">
        <v>406</v>
      </c>
      <c r="G64" s="18" t="s">
        <v>8</v>
      </c>
      <c r="H64" s="18"/>
      <c r="I64" s="18"/>
      <c r="J64" s="18"/>
      <c r="K64" s="128"/>
      <c r="L64" s="20"/>
    </row>
    <row r="65" spans="1:12" s="21" customFormat="1" ht="45" x14ac:dyDescent="0.25">
      <c r="A65" s="18"/>
      <c r="B65" s="19" t="s">
        <v>199</v>
      </c>
      <c r="C65" s="19" t="s">
        <v>13</v>
      </c>
      <c r="D65" s="19" t="s">
        <v>43</v>
      </c>
      <c r="E65" s="19" t="s">
        <v>201</v>
      </c>
      <c r="F65" s="3" t="s">
        <v>407</v>
      </c>
      <c r="G65" s="18"/>
      <c r="H65" s="18"/>
      <c r="I65" s="4" t="s">
        <v>8</v>
      </c>
      <c r="J65" s="18"/>
      <c r="K65" s="128"/>
      <c r="L65" s="20"/>
    </row>
    <row r="66" spans="1:12" s="21" customFormat="1" ht="30" x14ac:dyDescent="0.25">
      <c r="A66" s="18"/>
      <c r="B66" s="19" t="s">
        <v>202</v>
      </c>
      <c r="C66" s="19" t="s">
        <v>13</v>
      </c>
      <c r="D66" s="19" t="s">
        <v>43</v>
      </c>
      <c r="E66" s="19" t="s">
        <v>196</v>
      </c>
      <c r="F66" s="3" t="s">
        <v>408</v>
      </c>
      <c r="G66" s="18" t="s">
        <v>8</v>
      </c>
      <c r="H66" s="18"/>
      <c r="I66" s="18"/>
      <c r="J66" s="18"/>
      <c r="K66" s="128"/>
      <c r="L66" s="20"/>
    </row>
    <row r="67" spans="1:12" s="21" customFormat="1" ht="30" x14ac:dyDescent="0.25">
      <c r="A67" s="18"/>
      <c r="B67" s="19" t="s">
        <v>15</v>
      </c>
      <c r="C67" s="19" t="s">
        <v>14</v>
      </c>
      <c r="D67" s="19" t="s">
        <v>58</v>
      </c>
      <c r="E67" s="19" t="s">
        <v>200</v>
      </c>
      <c r="F67" s="19" t="s">
        <v>212</v>
      </c>
      <c r="G67" s="18"/>
      <c r="H67" s="18"/>
      <c r="I67" s="18"/>
      <c r="J67" s="18"/>
      <c r="K67" s="128"/>
      <c r="L67" s="20"/>
    </row>
    <row r="68" spans="1:12" s="21" customFormat="1" ht="38.450000000000003" customHeight="1" x14ac:dyDescent="0.25">
      <c r="A68" s="18"/>
      <c r="B68" s="19" t="s">
        <v>16</v>
      </c>
      <c r="C68" s="19" t="s">
        <v>14</v>
      </c>
      <c r="D68" s="19" t="s">
        <v>58</v>
      </c>
      <c r="E68" s="19" t="s">
        <v>200</v>
      </c>
      <c r="F68" s="3" t="s">
        <v>345</v>
      </c>
      <c r="G68" s="18"/>
      <c r="H68" s="18"/>
      <c r="I68" s="18"/>
      <c r="J68" s="18"/>
      <c r="K68" s="128"/>
      <c r="L68" s="20"/>
    </row>
    <row r="69" spans="1:12" s="21" customFormat="1" ht="38.1" customHeight="1" x14ac:dyDescent="0.25">
      <c r="A69" s="18"/>
      <c r="B69" s="19" t="s">
        <v>17</v>
      </c>
      <c r="C69" s="19" t="s">
        <v>14</v>
      </c>
      <c r="D69" s="19" t="s">
        <v>58</v>
      </c>
      <c r="E69" s="19" t="s">
        <v>200</v>
      </c>
      <c r="F69" s="3" t="s">
        <v>346</v>
      </c>
      <c r="G69" s="18"/>
      <c r="H69" s="18"/>
      <c r="I69" s="18"/>
      <c r="J69" s="18"/>
      <c r="K69" s="128"/>
      <c r="L69" s="20"/>
    </row>
    <row r="70" spans="1:12" s="21" customFormat="1" ht="36" customHeight="1" x14ac:dyDescent="0.25">
      <c r="A70" s="18"/>
      <c r="B70" s="19" t="s">
        <v>18</v>
      </c>
      <c r="C70" s="19" t="s">
        <v>14</v>
      </c>
      <c r="D70" s="19" t="s">
        <v>58</v>
      </c>
      <c r="E70" s="19" t="s">
        <v>200</v>
      </c>
      <c r="F70" s="3" t="s">
        <v>347</v>
      </c>
      <c r="G70" s="18"/>
      <c r="H70" s="18"/>
      <c r="I70" s="18"/>
      <c r="J70" s="18"/>
      <c r="K70" s="128"/>
      <c r="L70" s="20"/>
    </row>
    <row r="71" spans="1:12" s="21" customFormat="1" ht="30" x14ac:dyDescent="0.25">
      <c r="A71" s="18"/>
      <c r="B71" s="19" t="s">
        <v>19</v>
      </c>
      <c r="C71" s="19" t="s">
        <v>14</v>
      </c>
      <c r="D71" s="19" t="s">
        <v>58</v>
      </c>
      <c r="E71" s="19" t="s">
        <v>196</v>
      </c>
      <c r="F71" s="3" t="s">
        <v>348</v>
      </c>
      <c r="G71" s="18"/>
      <c r="H71" s="18"/>
      <c r="I71" s="18"/>
      <c r="J71" s="18"/>
      <c r="K71" s="128"/>
      <c r="L71" s="20"/>
    </row>
    <row r="72" spans="1:12" s="21" customFormat="1" ht="39" customHeight="1" x14ac:dyDescent="0.25">
      <c r="A72" s="18"/>
      <c r="B72" s="19" t="s">
        <v>20</v>
      </c>
      <c r="C72" s="19" t="s">
        <v>14</v>
      </c>
      <c r="D72" s="19" t="s">
        <v>58</v>
      </c>
      <c r="E72" s="19" t="s">
        <v>196</v>
      </c>
      <c r="F72" s="3" t="s">
        <v>349</v>
      </c>
      <c r="G72" s="18"/>
      <c r="H72" s="18"/>
      <c r="I72" s="18"/>
      <c r="J72" s="18"/>
      <c r="K72" s="128"/>
      <c r="L72" s="20"/>
    </row>
    <row r="73" spans="1:12" s="21" customFormat="1" ht="45" x14ac:dyDescent="0.25">
      <c r="A73" s="18"/>
      <c r="B73" s="19" t="s">
        <v>215</v>
      </c>
      <c r="C73" s="19" t="s">
        <v>14</v>
      </c>
      <c r="D73" s="19" t="s">
        <v>58</v>
      </c>
      <c r="E73" s="19" t="s">
        <v>196</v>
      </c>
      <c r="F73" s="19" t="s">
        <v>213</v>
      </c>
      <c r="G73" s="18"/>
      <c r="H73" s="18" t="s">
        <v>423</v>
      </c>
      <c r="I73" s="18"/>
      <c r="J73" s="18"/>
      <c r="K73" s="128"/>
      <c r="L73" s="20"/>
    </row>
    <row r="74" spans="1:12" s="138" customFormat="1" ht="409.35" customHeight="1" x14ac:dyDescent="0.25">
      <c r="A74" s="136">
        <v>2</v>
      </c>
      <c r="B74" s="137" t="s">
        <v>454</v>
      </c>
      <c r="C74" s="137" t="s">
        <v>21</v>
      </c>
      <c r="D74" s="137" t="s">
        <v>452</v>
      </c>
      <c r="E74" s="137" t="s">
        <v>453</v>
      </c>
      <c r="F74" s="137" t="s">
        <v>475</v>
      </c>
      <c r="G74" s="136"/>
      <c r="H74" s="136" t="s">
        <v>8</v>
      </c>
      <c r="I74" s="139"/>
      <c r="J74" s="139"/>
      <c r="K74" s="137" t="s">
        <v>477</v>
      </c>
      <c r="L74" s="135" t="s">
        <v>476</v>
      </c>
    </row>
    <row r="75" spans="1:12" s="21" customFormat="1" ht="30" x14ac:dyDescent="0.25">
      <c r="A75" s="18"/>
      <c r="B75" s="19" t="s">
        <v>203</v>
      </c>
      <c r="C75" s="19" t="s">
        <v>216</v>
      </c>
      <c r="D75" s="19" t="s">
        <v>58</v>
      </c>
      <c r="E75" s="19" t="s">
        <v>196</v>
      </c>
      <c r="F75" s="19" t="s">
        <v>205</v>
      </c>
      <c r="G75" s="18"/>
      <c r="H75" s="18" t="s">
        <v>423</v>
      </c>
      <c r="I75" s="18"/>
      <c r="J75" s="18"/>
      <c r="K75" s="128"/>
      <c r="L75" s="20"/>
    </row>
    <row r="76" spans="1:12" s="21" customFormat="1" ht="30" x14ac:dyDescent="0.25">
      <c r="A76" s="18"/>
      <c r="B76" s="19" t="s">
        <v>204</v>
      </c>
      <c r="C76" s="19" t="s">
        <v>216</v>
      </c>
      <c r="D76" s="19" t="s">
        <v>58</v>
      </c>
      <c r="E76" s="19" t="s">
        <v>206</v>
      </c>
      <c r="F76" s="3" t="s">
        <v>350</v>
      </c>
      <c r="G76" s="18"/>
      <c r="H76" s="18" t="s">
        <v>423</v>
      </c>
      <c r="I76" s="18"/>
      <c r="J76" s="18"/>
      <c r="K76" s="128"/>
      <c r="L76" s="20"/>
    </row>
    <row r="77" spans="1:12" s="21" customFormat="1" ht="409.5" x14ac:dyDescent="0.25">
      <c r="A77" s="136">
        <v>2</v>
      </c>
      <c r="B77" s="159" t="s">
        <v>464</v>
      </c>
      <c r="C77" s="159" t="s">
        <v>460</v>
      </c>
      <c r="D77" s="162" t="s">
        <v>461</v>
      </c>
      <c r="E77" s="162" t="s">
        <v>462</v>
      </c>
      <c r="F77" s="163" t="s">
        <v>463</v>
      </c>
      <c r="G77" s="136" t="s">
        <v>8</v>
      </c>
      <c r="H77" s="18"/>
      <c r="I77" s="18"/>
      <c r="J77" s="18"/>
      <c r="K77" s="128"/>
      <c r="L77" s="20"/>
    </row>
    <row r="78" spans="1:12" ht="28.5" customHeight="1" x14ac:dyDescent="0.25">
      <c r="A78" s="4">
        <v>1</v>
      </c>
      <c r="B78" s="3" t="s">
        <v>210</v>
      </c>
      <c r="C78" s="3" t="s">
        <v>21</v>
      </c>
      <c r="D78" s="3" t="s">
        <v>207</v>
      </c>
      <c r="E78" s="3" t="s">
        <v>208</v>
      </c>
      <c r="F78" s="3" t="s">
        <v>209</v>
      </c>
      <c r="G78" s="4" t="s">
        <v>8</v>
      </c>
      <c r="H78" s="4"/>
      <c r="I78" s="4"/>
      <c r="J78" s="4"/>
      <c r="K78" s="85"/>
      <c r="L78" s="6" t="s">
        <v>54</v>
      </c>
    </row>
    <row r="79" spans="1:12" ht="45" x14ac:dyDescent="0.25">
      <c r="A79" s="4">
        <v>2</v>
      </c>
      <c r="B79" s="3" t="s">
        <v>211</v>
      </c>
      <c r="C79" s="3" t="s">
        <v>21</v>
      </c>
      <c r="D79" s="3" t="s">
        <v>59</v>
      </c>
      <c r="E79" s="3" t="s">
        <v>233</v>
      </c>
      <c r="F79" s="3" t="s">
        <v>214</v>
      </c>
      <c r="G79" s="4" t="s">
        <v>8</v>
      </c>
      <c r="H79" s="4" t="s">
        <v>8</v>
      </c>
      <c r="I79" s="4" t="s">
        <v>8</v>
      </c>
      <c r="J79" s="4"/>
      <c r="K79" s="85"/>
      <c r="L79" s="6" t="s">
        <v>54</v>
      </c>
    </row>
    <row r="80" spans="1:12" s="21" customFormat="1" ht="45" x14ac:dyDescent="0.25">
      <c r="A80" s="18"/>
      <c r="B80" s="19" t="s">
        <v>217</v>
      </c>
      <c r="C80" s="19" t="s">
        <v>21</v>
      </c>
      <c r="D80" s="19" t="s">
        <v>59</v>
      </c>
      <c r="E80" s="19" t="s">
        <v>196</v>
      </c>
      <c r="F80" s="19" t="s">
        <v>218</v>
      </c>
      <c r="G80" s="18"/>
      <c r="H80" s="18" t="s">
        <v>8</v>
      </c>
      <c r="I80" s="18" t="s">
        <v>8</v>
      </c>
      <c r="J80" s="18"/>
      <c r="K80" s="128"/>
      <c r="L80" s="20" t="s">
        <v>54</v>
      </c>
    </row>
    <row r="81" spans="1:12" s="21" customFormat="1" ht="45" x14ac:dyDescent="0.25">
      <c r="A81" s="18"/>
      <c r="B81" s="19" t="s">
        <v>219</v>
      </c>
      <c r="C81" s="19" t="s">
        <v>21</v>
      </c>
      <c r="D81" s="19" t="s">
        <v>59</v>
      </c>
      <c r="E81" s="19"/>
      <c r="F81" s="19" t="s">
        <v>220</v>
      </c>
      <c r="G81" s="18"/>
      <c r="H81" s="18" t="s">
        <v>8</v>
      </c>
      <c r="I81" s="18" t="s">
        <v>8</v>
      </c>
      <c r="J81" s="18"/>
      <c r="K81" s="128"/>
      <c r="L81" s="20" t="s">
        <v>54</v>
      </c>
    </row>
    <row r="82" spans="1:12" s="21" customFormat="1" ht="45" x14ac:dyDescent="0.25">
      <c r="A82" s="18"/>
      <c r="B82" s="19" t="s">
        <v>221</v>
      </c>
      <c r="C82" s="19" t="s">
        <v>21</v>
      </c>
      <c r="D82" s="19" t="s">
        <v>59</v>
      </c>
      <c r="E82" s="19"/>
      <c r="F82" s="19" t="s">
        <v>222</v>
      </c>
      <c r="G82" s="18"/>
      <c r="H82" s="18" t="s">
        <v>8</v>
      </c>
      <c r="I82" s="18" t="s">
        <v>8</v>
      </c>
      <c r="J82" s="18"/>
      <c r="K82" s="128"/>
      <c r="L82" s="20" t="s">
        <v>54</v>
      </c>
    </row>
    <row r="83" spans="1:12" s="21" customFormat="1" ht="45" x14ac:dyDescent="0.25">
      <c r="A83" s="18"/>
      <c r="B83" s="19" t="s">
        <v>224</v>
      </c>
      <c r="C83" s="19" t="s">
        <v>21</v>
      </c>
      <c r="D83" s="19" t="s">
        <v>59</v>
      </c>
      <c r="E83" s="19"/>
      <c r="F83" s="19" t="s">
        <v>223</v>
      </c>
      <c r="G83" s="18"/>
      <c r="H83" s="18" t="s">
        <v>8</v>
      </c>
      <c r="I83" s="18" t="s">
        <v>8</v>
      </c>
      <c r="J83" s="18"/>
      <c r="K83" s="128"/>
      <c r="L83" s="20" t="s">
        <v>54</v>
      </c>
    </row>
    <row r="84" spans="1:12" s="21" customFormat="1" ht="30" x14ac:dyDescent="0.25">
      <c r="A84" s="18"/>
      <c r="B84" s="19" t="s">
        <v>225</v>
      </c>
      <c r="C84" s="5" t="s">
        <v>324</v>
      </c>
      <c r="D84" s="13" t="s">
        <v>38</v>
      </c>
      <c r="E84" s="13" t="s">
        <v>226</v>
      </c>
      <c r="F84" s="19" t="s">
        <v>227</v>
      </c>
      <c r="G84" s="18" t="s">
        <v>8</v>
      </c>
      <c r="H84" s="18"/>
      <c r="I84" s="18"/>
      <c r="J84" s="18"/>
      <c r="K84" s="128"/>
      <c r="L84" s="20"/>
    </row>
    <row r="85" spans="1:12" s="21" customFormat="1" ht="60" customHeight="1" x14ac:dyDescent="0.25">
      <c r="A85" s="18"/>
      <c r="B85" s="19" t="s">
        <v>228</v>
      </c>
      <c r="C85" s="3" t="s">
        <v>325</v>
      </c>
      <c r="D85" s="19" t="s">
        <v>60</v>
      </c>
      <c r="E85" s="19" t="s">
        <v>88</v>
      </c>
      <c r="F85" s="3" t="s">
        <v>371</v>
      </c>
      <c r="G85" s="18"/>
      <c r="H85" s="18"/>
      <c r="I85" s="4" t="s">
        <v>8</v>
      </c>
      <c r="J85" s="18"/>
      <c r="K85" s="128"/>
      <c r="L85" s="20"/>
    </row>
    <row r="86" spans="1:12" s="21" customFormat="1" ht="42" customHeight="1" x14ac:dyDescent="0.25">
      <c r="A86" s="18"/>
      <c r="B86" s="19" t="s">
        <v>49</v>
      </c>
      <c r="C86" s="3" t="s">
        <v>326</v>
      </c>
      <c r="D86" s="19" t="s">
        <v>229</v>
      </c>
      <c r="E86" s="19"/>
      <c r="F86" s="3" t="s">
        <v>322</v>
      </c>
      <c r="G86" s="18"/>
      <c r="H86" s="18"/>
      <c r="I86" s="18"/>
      <c r="J86" s="18"/>
      <c r="K86" s="128"/>
      <c r="L86" s="20"/>
    </row>
    <row r="87" spans="1:12" s="21" customFormat="1" ht="28.5" customHeight="1" x14ac:dyDescent="0.25">
      <c r="A87" s="18"/>
      <c r="B87" s="19" t="s">
        <v>230</v>
      </c>
      <c r="C87" s="3" t="s">
        <v>327</v>
      </c>
      <c r="D87" s="19" t="s">
        <v>61</v>
      </c>
      <c r="E87" s="19"/>
      <c r="F87" s="19" t="s">
        <v>252</v>
      </c>
      <c r="G87" s="18"/>
      <c r="H87" s="18" t="s">
        <v>8</v>
      </c>
      <c r="I87" s="18"/>
      <c r="J87" s="18"/>
      <c r="K87" s="128"/>
      <c r="L87" s="20" t="s">
        <v>56</v>
      </c>
    </row>
    <row r="88" spans="1:12" s="21" customFormat="1" ht="30" x14ac:dyDescent="0.25">
      <c r="A88" s="18">
        <v>1</v>
      </c>
      <c r="B88" s="19" t="s">
        <v>231</v>
      </c>
      <c r="C88" s="3" t="s">
        <v>328</v>
      </c>
      <c r="D88" s="19" t="s">
        <v>62</v>
      </c>
      <c r="E88" s="19" t="s">
        <v>232</v>
      </c>
      <c r="F88" s="3" t="s">
        <v>351</v>
      </c>
      <c r="G88" s="18" t="s">
        <v>8</v>
      </c>
      <c r="H88" s="18"/>
      <c r="I88" s="18"/>
      <c r="J88" s="18"/>
      <c r="K88" s="128"/>
      <c r="L88" s="20"/>
    </row>
    <row r="89" spans="1:12" s="21" customFormat="1" ht="60.6" customHeight="1" x14ac:dyDescent="0.25">
      <c r="A89" s="18">
        <v>1</v>
      </c>
      <c r="B89" s="19" t="s">
        <v>234</v>
      </c>
      <c r="C89" s="3" t="s">
        <v>329</v>
      </c>
      <c r="D89" s="19" t="s">
        <v>63</v>
      </c>
      <c r="E89" s="19"/>
      <c r="F89" s="3" t="s">
        <v>380</v>
      </c>
      <c r="G89" s="18"/>
      <c r="H89" s="18"/>
      <c r="I89" s="4" t="s">
        <v>8</v>
      </c>
      <c r="J89" s="18"/>
      <c r="K89" s="128"/>
      <c r="L89" s="20" t="s">
        <v>246</v>
      </c>
    </row>
    <row r="90" spans="1:12" s="21" customFormat="1" ht="28.5" customHeight="1" x14ac:dyDescent="0.25">
      <c r="A90" s="18"/>
      <c r="B90" s="19" t="s">
        <v>22</v>
      </c>
      <c r="C90" s="3" t="s">
        <v>330</v>
      </c>
      <c r="D90" s="19" t="s">
        <v>64</v>
      </c>
      <c r="E90" s="19" t="s">
        <v>83</v>
      </c>
      <c r="F90" s="19" t="s">
        <v>235</v>
      </c>
      <c r="G90" s="18" t="s">
        <v>8</v>
      </c>
      <c r="H90" s="18"/>
      <c r="I90" s="18"/>
      <c r="J90" s="18"/>
      <c r="K90" s="128"/>
      <c r="L90" s="20"/>
    </row>
    <row r="91" spans="1:12" s="21" customFormat="1" ht="60" x14ac:dyDescent="0.25">
      <c r="A91" s="18">
        <v>1</v>
      </c>
      <c r="B91" s="19" t="s">
        <v>23</v>
      </c>
      <c r="C91" s="3" t="s">
        <v>331</v>
      </c>
      <c r="D91" s="19" t="s">
        <v>44</v>
      </c>
      <c r="E91" s="19" t="s">
        <v>206</v>
      </c>
      <c r="F91" s="19" t="s">
        <v>253</v>
      </c>
      <c r="G91" s="18" t="s">
        <v>8</v>
      </c>
      <c r="H91" s="18" t="s">
        <v>8</v>
      </c>
      <c r="I91" s="18"/>
      <c r="J91" s="18"/>
      <c r="K91" s="128"/>
      <c r="L91" s="20" t="s">
        <v>53</v>
      </c>
    </row>
    <row r="92" spans="1:12" s="21" customFormat="1" ht="43.5" customHeight="1" x14ac:dyDescent="0.25">
      <c r="A92" s="18"/>
      <c r="B92" s="19" t="s">
        <v>24</v>
      </c>
      <c r="C92" s="3" t="s">
        <v>9</v>
      </c>
      <c r="D92" s="19" t="s">
        <v>247</v>
      </c>
      <c r="E92" s="19"/>
      <c r="F92" s="19" t="s">
        <v>236</v>
      </c>
      <c r="G92" s="18"/>
      <c r="H92" s="18" t="s">
        <v>8</v>
      </c>
      <c r="I92" s="18"/>
      <c r="J92" s="18"/>
      <c r="K92" s="128"/>
      <c r="L92" s="20" t="s">
        <v>248</v>
      </c>
    </row>
    <row r="93" spans="1:12" s="21" customFormat="1" ht="42" customHeight="1" x14ac:dyDescent="0.25">
      <c r="A93" s="18"/>
      <c r="B93" s="19" t="s">
        <v>237</v>
      </c>
      <c r="C93" s="3" t="s">
        <v>332</v>
      </c>
      <c r="D93" s="19" t="s">
        <v>65</v>
      </c>
      <c r="E93" s="19"/>
      <c r="F93" s="3" t="s">
        <v>323</v>
      </c>
      <c r="G93" s="18" t="s">
        <v>8</v>
      </c>
      <c r="H93" s="18"/>
      <c r="I93" s="18"/>
      <c r="J93" s="18"/>
      <c r="K93" s="128"/>
      <c r="L93" s="20" t="s">
        <v>51</v>
      </c>
    </row>
    <row r="94" spans="1:12" s="21" customFormat="1" ht="27" customHeight="1" x14ac:dyDescent="0.25">
      <c r="A94" s="18"/>
      <c r="B94" s="19" t="s">
        <v>238</v>
      </c>
      <c r="C94" s="3" t="s">
        <v>333</v>
      </c>
      <c r="D94" s="19" t="s">
        <v>45</v>
      </c>
      <c r="E94" s="19" t="s">
        <v>239</v>
      </c>
      <c r="F94" s="19" t="s">
        <v>254</v>
      </c>
      <c r="G94" s="18" t="s">
        <v>8</v>
      </c>
      <c r="H94" s="18" t="s">
        <v>8</v>
      </c>
      <c r="I94" s="18"/>
      <c r="J94" s="18"/>
      <c r="K94" s="128"/>
      <c r="L94" s="20"/>
    </row>
    <row r="95" spans="1:12" s="21" customFormat="1" ht="57.75" customHeight="1" x14ac:dyDescent="0.25">
      <c r="A95" s="18"/>
      <c r="B95" s="19" t="s">
        <v>257</v>
      </c>
      <c r="C95" s="19" t="s">
        <v>243</v>
      </c>
      <c r="D95" s="19" t="s">
        <v>242</v>
      </c>
      <c r="E95" s="19" t="s">
        <v>255</v>
      </c>
      <c r="F95" s="3" t="s">
        <v>258</v>
      </c>
      <c r="G95" s="18" t="s">
        <v>8</v>
      </c>
      <c r="H95" s="18"/>
      <c r="I95" s="18"/>
      <c r="J95" s="18"/>
      <c r="K95" s="128"/>
      <c r="L95" s="6" t="s">
        <v>307</v>
      </c>
    </row>
    <row r="96" spans="1:12" s="21" customFormat="1" ht="45" x14ac:dyDescent="0.25">
      <c r="A96" s="18"/>
      <c r="B96" s="19" t="s">
        <v>25</v>
      </c>
      <c r="C96" s="3" t="s">
        <v>334</v>
      </c>
      <c r="D96" s="19" t="s">
        <v>66</v>
      </c>
      <c r="E96" s="19" t="s">
        <v>249</v>
      </c>
      <c r="F96" s="3" t="s">
        <v>396</v>
      </c>
      <c r="G96" s="18" t="s">
        <v>8</v>
      </c>
      <c r="H96" s="18" t="s">
        <v>240</v>
      </c>
      <c r="I96" s="18"/>
      <c r="J96" s="18"/>
      <c r="K96" s="128"/>
      <c r="L96" s="20" t="s">
        <v>52</v>
      </c>
    </row>
    <row r="97" spans="1:12" s="21" customFormat="1" ht="27.75" customHeight="1" x14ac:dyDescent="0.25">
      <c r="A97" s="18"/>
      <c r="B97" s="13" t="s">
        <v>241</v>
      </c>
      <c r="C97" s="3" t="s">
        <v>333</v>
      </c>
      <c r="D97" s="19" t="s">
        <v>45</v>
      </c>
      <c r="E97" s="19" t="s">
        <v>239</v>
      </c>
      <c r="F97" s="19" t="s">
        <v>254</v>
      </c>
      <c r="G97" s="18" t="s">
        <v>8</v>
      </c>
      <c r="H97" s="18" t="s">
        <v>8</v>
      </c>
      <c r="I97" s="18"/>
      <c r="J97" s="18"/>
      <c r="K97" s="128"/>
      <c r="L97" s="20"/>
    </row>
    <row r="98" spans="1:12" s="112" customFormat="1" ht="72.75" customHeight="1" x14ac:dyDescent="0.25">
      <c r="A98" s="107">
        <v>1</v>
      </c>
      <c r="B98" s="108" t="s">
        <v>431</v>
      </c>
      <c r="C98" s="109" t="s">
        <v>334</v>
      </c>
      <c r="D98" s="108" t="s">
        <v>67</v>
      </c>
      <c r="E98" s="108" t="s">
        <v>244</v>
      </c>
      <c r="F98" s="108" t="s">
        <v>256</v>
      </c>
      <c r="G98" s="110"/>
      <c r="H98" s="107"/>
      <c r="I98" s="107"/>
      <c r="J98" s="107"/>
      <c r="K98" s="130"/>
      <c r="L98" s="111" t="s">
        <v>52</v>
      </c>
    </row>
    <row r="99" spans="1:12" s="21" customFormat="1" ht="117.75" customHeight="1" x14ac:dyDescent="0.25">
      <c r="A99" s="18">
        <v>1</v>
      </c>
      <c r="B99" s="19" t="s">
        <v>245</v>
      </c>
      <c r="C99" s="3" t="s">
        <v>331</v>
      </c>
      <c r="D99" s="19" t="s">
        <v>44</v>
      </c>
      <c r="E99" s="19" t="s">
        <v>270</v>
      </c>
      <c r="F99" s="19" t="s">
        <v>273</v>
      </c>
      <c r="G99" s="18" t="s">
        <v>8</v>
      </c>
      <c r="H99" s="18" t="s">
        <v>8</v>
      </c>
      <c r="I99" s="18"/>
      <c r="J99" s="18"/>
      <c r="K99" s="128"/>
      <c r="L99" s="20" t="s">
        <v>53</v>
      </c>
    </row>
    <row r="100" spans="1:12" s="21" customFormat="1" ht="43.5" customHeight="1" x14ac:dyDescent="0.25">
      <c r="A100" s="18"/>
      <c r="B100" s="19" t="s">
        <v>259</v>
      </c>
      <c r="C100" s="3" t="s">
        <v>335</v>
      </c>
      <c r="D100" s="19" t="s">
        <v>260</v>
      </c>
      <c r="E100" s="19" t="s">
        <v>261</v>
      </c>
      <c r="F100" s="19" t="s">
        <v>271</v>
      </c>
      <c r="G100" s="18"/>
      <c r="H100" s="18"/>
      <c r="I100" s="18"/>
      <c r="J100" s="18"/>
      <c r="K100" s="128"/>
      <c r="L100" s="20"/>
    </row>
    <row r="101" spans="1:12" s="21" customFormat="1" ht="56.25" customHeight="1" x14ac:dyDescent="0.25">
      <c r="A101" s="18">
        <v>1</v>
      </c>
      <c r="B101" s="19" t="s">
        <v>262</v>
      </c>
      <c r="C101" s="3" t="s">
        <v>336</v>
      </c>
      <c r="D101" s="19" t="s">
        <v>68</v>
      </c>
      <c r="E101" s="19" t="s">
        <v>263</v>
      </c>
      <c r="F101" s="3" t="s">
        <v>352</v>
      </c>
      <c r="G101" s="18" t="s">
        <v>8</v>
      </c>
      <c r="H101" s="18"/>
      <c r="I101" s="18"/>
      <c r="J101" s="18"/>
      <c r="K101" s="128"/>
      <c r="L101" s="20"/>
    </row>
    <row r="102" spans="1:12" s="21" customFormat="1" ht="111" customHeight="1" x14ac:dyDescent="0.25">
      <c r="A102" s="18"/>
      <c r="B102" s="19" t="s">
        <v>413</v>
      </c>
      <c r="C102" s="3" t="s">
        <v>337</v>
      </c>
      <c r="D102" s="19" t="s">
        <v>414</v>
      </c>
      <c r="E102" s="19" t="s">
        <v>415</v>
      </c>
      <c r="F102" s="157" t="s">
        <v>416</v>
      </c>
      <c r="G102" s="18"/>
      <c r="H102" s="18" t="s">
        <v>423</v>
      </c>
      <c r="I102" s="18" t="s">
        <v>8</v>
      </c>
      <c r="J102" s="18"/>
      <c r="K102" s="128"/>
      <c r="L102" s="20"/>
    </row>
    <row r="103" spans="1:12" s="21" customFormat="1" ht="69" customHeight="1" x14ac:dyDescent="0.25">
      <c r="A103" s="18"/>
      <c r="B103" s="19" t="s">
        <v>264</v>
      </c>
      <c r="C103" s="3" t="s">
        <v>337</v>
      </c>
      <c r="D103" s="19" t="s">
        <v>47</v>
      </c>
      <c r="E103" s="19" t="s">
        <v>272</v>
      </c>
      <c r="F103" s="3" t="s">
        <v>390</v>
      </c>
      <c r="G103" s="18" t="s">
        <v>8</v>
      </c>
      <c r="H103" s="18"/>
      <c r="I103" s="4" t="s">
        <v>8</v>
      </c>
      <c r="J103" s="18"/>
      <c r="K103" s="128"/>
      <c r="L103" s="20"/>
    </row>
    <row r="104" spans="1:12" s="21" customFormat="1" ht="90" customHeight="1" x14ac:dyDescent="0.25">
      <c r="A104" s="18">
        <v>1</v>
      </c>
      <c r="B104" s="19" t="s">
        <v>26</v>
      </c>
      <c r="C104" s="3" t="s">
        <v>338</v>
      </c>
      <c r="D104" s="19" t="s">
        <v>34</v>
      </c>
      <c r="E104" s="19" t="s">
        <v>83</v>
      </c>
      <c r="F104" s="3" t="s">
        <v>422</v>
      </c>
      <c r="G104" s="18" t="s">
        <v>8</v>
      </c>
      <c r="H104" s="18" t="s">
        <v>8</v>
      </c>
      <c r="I104" s="18"/>
      <c r="J104" s="18"/>
      <c r="K104" s="128"/>
      <c r="L104" s="20"/>
    </row>
    <row r="105" spans="1:12" s="21" customFormat="1" ht="235.5" customHeight="1" x14ac:dyDescent="0.25">
      <c r="A105" s="18">
        <v>1</v>
      </c>
      <c r="B105" s="19" t="s">
        <v>443</v>
      </c>
      <c r="C105" s="3" t="s">
        <v>338</v>
      </c>
      <c r="D105" s="19" t="s">
        <v>440</v>
      </c>
      <c r="E105" s="19" t="s">
        <v>83</v>
      </c>
      <c r="F105" s="3" t="s">
        <v>442</v>
      </c>
      <c r="G105" s="18" t="s">
        <v>8</v>
      </c>
      <c r="H105" s="18" t="s">
        <v>8</v>
      </c>
      <c r="I105" s="18"/>
      <c r="J105" s="18"/>
      <c r="K105" s="128"/>
      <c r="L105" s="20" t="s">
        <v>441</v>
      </c>
    </row>
    <row r="106" spans="1:12" s="21" customFormat="1" ht="90" customHeight="1" x14ac:dyDescent="0.25">
      <c r="A106" s="18">
        <v>2</v>
      </c>
      <c r="B106" s="19" t="s">
        <v>35</v>
      </c>
      <c r="C106" s="3" t="s">
        <v>339</v>
      </c>
      <c r="D106" s="19" t="s">
        <v>265</v>
      </c>
      <c r="E106" s="19" t="s">
        <v>269</v>
      </c>
      <c r="F106" s="3" t="s">
        <v>381</v>
      </c>
      <c r="G106" s="18" t="s">
        <v>8</v>
      </c>
      <c r="H106" s="18"/>
      <c r="I106" s="4" t="s">
        <v>8</v>
      </c>
      <c r="J106" s="18"/>
      <c r="K106" s="128"/>
      <c r="L106" s="20"/>
    </row>
    <row r="107" spans="1:12" s="21" customFormat="1" ht="42" customHeight="1" x14ac:dyDescent="0.25">
      <c r="A107" s="18"/>
      <c r="B107" s="19" t="s">
        <v>27</v>
      </c>
      <c r="C107" s="3" t="s">
        <v>334</v>
      </c>
      <c r="D107" s="19" t="s">
        <v>36</v>
      </c>
      <c r="E107" s="19" t="s">
        <v>249</v>
      </c>
      <c r="F107" s="19" t="s">
        <v>397</v>
      </c>
      <c r="G107" s="18"/>
      <c r="H107" s="18" t="s">
        <v>240</v>
      </c>
      <c r="I107" s="18"/>
      <c r="J107" s="18"/>
      <c r="K107" s="128"/>
      <c r="L107" s="20"/>
    </row>
    <row r="108" spans="1:12" s="21" customFormat="1" ht="61.5" customHeight="1" x14ac:dyDescent="0.25">
      <c r="A108" s="18"/>
      <c r="B108" s="3" t="s">
        <v>341</v>
      </c>
      <c r="C108" s="3" t="s">
        <v>340</v>
      </c>
      <c r="D108" s="19" t="s">
        <v>37</v>
      </c>
      <c r="E108" s="19" t="s">
        <v>83</v>
      </c>
      <c r="F108" s="3" t="s">
        <v>370</v>
      </c>
      <c r="G108" s="18"/>
      <c r="H108" s="18"/>
      <c r="I108" s="4" t="s">
        <v>8</v>
      </c>
      <c r="J108" s="18"/>
      <c r="K108" s="128"/>
      <c r="L108" s="20"/>
    </row>
    <row r="109" spans="1:12" s="21" customFormat="1" ht="84.95" customHeight="1" x14ac:dyDescent="0.25">
      <c r="A109" s="18"/>
      <c r="B109" s="3" t="s">
        <v>372</v>
      </c>
      <c r="C109" s="3" t="s">
        <v>373</v>
      </c>
      <c r="D109" s="3" t="s">
        <v>374</v>
      </c>
      <c r="E109" s="3" t="s">
        <v>375</v>
      </c>
      <c r="F109" s="3" t="s">
        <v>376</v>
      </c>
      <c r="G109" s="4" t="s">
        <v>8</v>
      </c>
      <c r="H109" s="4" t="s">
        <v>8</v>
      </c>
      <c r="I109" s="18"/>
      <c r="J109" s="18"/>
      <c r="K109" s="128"/>
      <c r="L109" s="20"/>
    </row>
    <row r="110" spans="1:12" s="21" customFormat="1" ht="42" customHeight="1" x14ac:dyDescent="0.25">
      <c r="A110" s="18"/>
      <c r="B110" s="19" t="s">
        <v>266</v>
      </c>
      <c r="C110" s="3" t="s">
        <v>324</v>
      </c>
      <c r="D110" s="19" t="s">
        <v>38</v>
      </c>
      <c r="E110" s="19" t="s">
        <v>267</v>
      </c>
      <c r="F110" s="19" t="s">
        <v>268</v>
      </c>
      <c r="G110" s="18" t="s">
        <v>8</v>
      </c>
      <c r="H110" s="18"/>
      <c r="I110" s="18"/>
      <c r="J110" s="18"/>
      <c r="K110" s="128"/>
      <c r="L110" s="20"/>
    </row>
    <row r="111" spans="1:12" s="21" customFormat="1" ht="102" customHeight="1" x14ac:dyDescent="0.25">
      <c r="A111" s="18">
        <v>1</v>
      </c>
      <c r="B111" s="19" t="s">
        <v>28</v>
      </c>
      <c r="C111" s="19" t="s">
        <v>274</v>
      </c>
      <c r="D111" s="19" t="s">
        <v>48</v>
      </c>
      <c r="E111" s="19"/>
      <c r="F111" s="19" t="s">
        <v>283</v>
      </c>
      <c r="G111" s="18" t="s">
        <v>8</v>
      </c>
      <c r="H111" s="18" t="s">
        <v>275</v>
      </c>
      <c r="I111" s="18"/>
      <c r="J111" s="18"/>
      <c r="K111" s="128"/>
      <c r="L111" s="20" t="s">
        <v>276</v>
      </c>
    </row>
    <row r="112" spans="1:12" s="21" customFormat="1" ht="85.5" customHeight="1" x14ac:dyDescent="0.25">
      <c r="A112" s="18">
        <v>1</v>
      </c>
      <c r="B112" s="19" t="s">
        <v>29</v>
      </c>
      <c r="C112" s="19" t="s">
        <v>31</v>
      </c>
      <c r="D112" s="19" t="s">
        <v>48</v>
      </c>
      <c r="E112" s="19"/>
      <c r="F112" s="19" t="s">
        <v>284</v>
      </c>
      <c r="G112" s="18" t="s">
        <v>8</v>
      </c>
      <c r="H112" s="18" t="s">
        <v>275</v>
      </c>
      <c r="I112" s="18"/>
      <c r="J112" s="18"/>
      <c r="K112" s="128"/>
      <c r="L112" s="20" t="s">
        <v>276</v>
      </c>
    </row>
    <row r="113" spans="1:12" s="21" customFormat="1" ht="86.25" customHeight="1" x14ac:dyDescent="0.25">
      <c r="A113" s="18">
        <v>1</v>
      </c>
      <c r="B113" s="19" t="s">
        <v>277</v>
      </c>
      <c r="C113" s="19" t="s">
        <v>31</v>
      </c>
      <c r="D113" s="19" t="s">
        <v>48</v>
      </c>
      <c r="E113" s="19"/>
      <c r="F113" s="19" t="s">
        <v>285</v>
      </c>
      <c r="G113" s="18" t="s">
        <v>8</v>
      </c>
      <c r="H113" s="18" t="s">
        <v>275</v>
      </c>
      <c r="I113" s="18"/>
      <c r="J113" s="18"/>
      <c r="K113" s="128"/>
      <c r="L113" s="20" t="s">
        <v>276</v>
      </c>
    </row>
    <row r="114" spans="1:12" s="21" customFormat="1" ht="116.25" customHeight="1" x14ac:dyDescent="0.25">
      <c r="A114" s="18">
        <v>2</v>
      </c>
      <c r="B114" s="19" t="s">
        <v>278</v>
      </c>
      <c r="C114" s="19" t="s">
        <v>31</v>
      </c>
      <c r="D114" s="19" t="s">
        <v>48</v>
      </c>
      <c r="E114" s="19"/>
      <c r="F114" s="19" t="s">
        <v>287</v>
      </c>
      <c r="G114" s="18" t="s">
        <v>8</v>
      </c>
      <c r="H114" s="18" t="s">
        <v>288</v>
      </c>
      <c r="I114" s="18"/>
      <c r="J114" s="18"/>
      <c r="K114" s="128"/>
      <c r="L114" s="20" t="s">
        <v>279</v>
      </c>
    </row>
    <row r="115" spans="1:12" s="21" customFormat="1" ht="57.75" customHeight="1" x14ac:dyDescent="0.25">
      <c r="A115" s="18">
        <v>1</v>
      </c>
      <c r="B115" s="19" t="s">
        <v>280</v>
      </c>
      <c r="C115" s="19" t="s">
        <v>31</v>
      </c>
      <c r="D115" s="19" t="s">
        <v>48</v>
      </c>
      <c r="E115" s="19" t="s">
        <v>83</v>
      </c>
      <c r="F115" s="19" t="s">
        <v>286</v>
      </c>
      <c r="G115" s="18" t="s">
        <v>8</v>
      </c>
      <c r="H115" s="18" t="s">
        <v>288</v>
      </c>
      <c r="I115" s="18"/>
      <c r="J115" s="18"/>
      <c r="K115" s="128"/>
      <c r="L115" s="20" t="s">
        <v>281</v>
      </c>
    </row>
    <row r="116" spans="1:12" s="21" customFormat="1" ht="57" customHeight="1" x14ac:dyDescent="0.25">
      <c r="A116" s="18">
        <v>2</v>
      </c>
      <c r="B116" s="19" t="s">
        <v>30</v>
      </c>
      <c r="C116" s="19" t="s">
        <v>31</v>
      </c>
      <c r="D116" s="19" t="s">
        <v>48</v>
      </c>
      <c r="E116" s="19"/>
      <c r="F116" s="19" t="s">
        <v>282</v>
      </c>
      <c r="G116" s="18"/>
      <c r="H116" s="26" t="s">
        <v>288</v>
      </c>
      <c r="I116" s="26"/>
      <c r="J116" s="18"/>
      <c r="K116" s="128"/>
      <c r="L116" s="20" t="s">
        <v>281</v>
      </c>
    </row>
    <row r="117" spans="1:12" ht="60" x14ac:dyDescent="0.25">
      <c r="A117" s="18">
        <v>1</v>
      </c>
      <c r="B117" s="5" t="s">
        <v>353</v>
      </c>
      <c r="C117" s="3" t="s">
        <v>354</v>
      </c>
      <c r="D117" s="3" t="s">
        <v>355</v>
      </c>
      <c r="E117" s="3" t="s">
        <v>356</v>
      </c>
      <c r="F117" s="3" t="s">
        <v>357</v>
      </c>
      <c r="G117" s="4" t="s">
        <v>8</v>
      </c>
      <c r="H117" s="18"/>
      <c r="I117" s="18"/>
      <c r="J117" s="18"/>
      <c r="K117" s="128"/>
      <c r="L117" s="20"/>
    </row>
    <row r="118" spans="1:12" s="21" customFormat="1" ht="60" x14ac:dyDescent="0.25">
      <c r="A118" s="99"/>
      <c r="B118" s="19" t="s">
        <v>417</v>
      </c>
      <c r="C118" s="19" t="s">
        <v>418</v>
      </c>
      <c r="D118" s="19" t="s">
        <v>419</v>
      </c>
      <c r="E118" s="100" t="s">
        <v>420</v>
      </c>
      <c r="F118" s="101" t="s">
        <v>421</v>
      </c>
      <c r="G118" s="18"/>
      <c r="H118" s="18"/>
      <c r="I118" s="18" t="s">
        <v>8</v>
      </c>
      <c r="J118" s="18"/>
      <c r="K118" s="128"/>
      <c r="L118" s="20"/>
    </row>
    <row r="119" spans="1:12" s="21" customFormat="1" ht="90" x14ac:dyDescent="0.25">
      <c r="A119" s="99"/>
      <c r="B119" s="19" t="s">
        <v>424</v>
      </c>
      <c r="C119" s="19" t="s">
        <v>354</v>
      </c>
      <c r="D119" s="19" t="s">
        <v>425</v>
      </c>
      <c r="E119" s="19" t="s">
        <v>426</v>
      </c>
      <c r="F119" s="19" t="s">
        <v>427</v>
      </c>
      <c r="G119" s="18" t="s">
        <v>8</v>
      </c>
      <c r="H119" s="18" t="s">
        <v>8</v>
      </c>
      <c r="I119" s="18"/>
      <c r="J119" s="18"/>
      <c r="K119" s="128"/>
      <c r="L119" s="20"/>
    </row>
    <row r="120" spans="1:12" s="9" customFormat="1" x14ac:dyDescent="0.25">
      <c r="A120" s="27"/>
      <c r="B120" s="28"/>
      <c r="C120" s="28"/>
      <c r="D120" s="28"/>
      <c r="E120" s="28"/>
      <c r="F120" s="28"/>
      <c r="G120" s="29"/>
      <c r="H120" s="29"/>
      <c r="I120" s="29"/>
      <c r="J120" s="29"/>
      <c r="K120" s="120"/>
      <c r="L120" s="30"/>
    </row>
    <row r="121" spans="1:12" s="9" customFormat="1" x14ac:dyDescent="0.25">
      <c r="A121" s="27"/>
      <c r="B121" s="28"/>
      <c r="C121" s="28"/>
      <c r="D121" s="28"/>
      <c r="E121" s="28"/>
      <c r="F121" s="28"/>
      <c r="G121" s="29"/>
      <c r="H121" s="29"/>
      <c r="I121" s="29"/>
      <c r="J121" s="29"/>
      <c r="K121" s="120"/>
      <c r="L121" s="30"/>
    </row>
    <row r="122" spans="1:12" s="9" customFormat="1" x14ac:dyDescent="0.25">
      <c r="A122" s="27"/>
      <c r="B122" s="28"/>
      <c r="C122" s="28"/>
      <c r="D122" s="28"/>
      <c r="E122" s="28"/>
      <c r="F122" s="28"/>
      <c r="G122" s="29"/>
      <c r="H122" s="29"/>
      <c r="I122" s="29"/>
      <c r="J122" s="29"/>
      <c r="K122" s="120"/>
      <c r="L122" s="30"/>
    </row>
    <row r="123" spans="1:12" s="9" customFormat="1" x14ac:dyDescent="0.25">
      <c r="A123" s="27"/>
      <c r="B123" s="28"/>
      <c r="C123" s="28"/>
      <c r="D123" s="28"/>
      <c r="E123" s="28"/>
      <c r="F123" s="28"/>
      <c r="G123" s="29"/>
      <c r="H123" s="29"/>
      <c r="I123" s="29"/>
      <c r="J123" s="29"/>
      <c r="K123" s="120"/>
      <c r="L123" s="30"/>
    </row>
    <row r="124" spans="1:12" s="9" customFormat="1" x14ac:dyDescent="0.25">
      <c r="A124" s="27"/>
      <c r="B124" s="28"/>
      <c r="C124" s="28"/>
      <c r="D124" s="28"/>
      <c r="E124" s="28"/>
      <c r="F124" s="28"/>
      <c r="G124" s="29"/>
      <c r="H124" s="29"/>
      <c r="I124" s="29"/>
      <c r="J124" s="29"/>
      <c r="K124" s="120"/>
      <c r="L124" s="30"/>
    </row>
    <row r="125" spans="1:12" s="9" customFormat="1" x14ac:dyDescent="0.25">
      <c r="A125" s="27"/>
      <c r="B125" s="28"/>
      <c r="C125" s="28"/>
      <c r="D125" s="28"/>
      <c r="E125" s="28"/>
      <c r="F125" s="28"/>
      <c r="G125" s="29"/>
      <c r="H125" s="29"/>
      <c r="I125" s="29"/>
      <c r="J125" s="29"/>
      <c r="K125" s="120"/>
      <c r="L125" s="30"/>
    </row>
    <row r="126" spans="1:12" s="9" customFormat="1" x14ac:dyDescent="0.25">
      <c r="A126" s="27"/>
      <c r="B126" s="28"/>
      <c r="C126" s="28"/>
      <c r="D126" s="28"/>
      <c r="E126" s="28"/>
      <c r="F126" s="28"/>
      <c r="G126" s="29"/>
      <c r="H126" s="29"/>
      <c r="I126" s="29"/>
      <c r="J126" s="29"/>
      <c r="K126" s="120"/>
      <c r="L126" s="30"/>
    </row>
    <row r="127" spans="1:12" s="9" customFormat="1" x14ac:dyDescent="0.25">
      <c r="A127" s="27"/>
      <c r="B127" s="28"/>
      <c r="C127" s="28"/>
      <c r="D127" s="28"/>
      <c r="E127" s="28"/>
      <c r="F127" s="28"/>
      <c r="G127" s="29"/>
      <c r="H127" s="29"/>
      <c r="I127" s="29"/>
      <c r="J127" s="29"/>
      <c r="K127" s="120"/>
      <c r="L127" s="30"/>
    </row>
    <row r="128" spans="1:12" s="9" customFormat="1" x14ac:dyDescent="0.25">
      <c r="A128" s="27"/>
      <c r="B128" s="28"/>
      <c r="C128" s="28"/>
      <c r="D128" s="28"/>
      <c r="E128" s="28"/>
      <c r="F128" s="28"/>
      <c r="G128" s="29"/>
      <c r="H128" s="29"/>
      <c r="I128" s="29"/>
      <c r="J128" s="29"/>
      <c r="K128" s="120"/>
      <c r="L128" s="30"/>
    </row>
    <row r="129" spans="1:12" s="9" customFormat="1" x14ac:dyDescent="0.25">
      <c r="A129" s="27"/>
      <c r="B129" s="28"/>
      <c r="C129" s="28"/>
      <c r="D129" s="28"/>
      <c r="E129" s="28"/>
      <c r="F129" s="28"/>
      <c r="G129" s="29"/>
      <c r="H129" s="29"/>
      <c r="I129" s="29"/>
      <c r="J129" s="29"/>
      <c r="K129" s="120"/>
      <c r="L129" s="30"/>
    </row>
    <row r="130" spans="1:12" s="9" customFormat="1" x14ac:dyDescent="0.25">
      <c r="A130" s="27"/>
      <c r="B130" s="28"/>
      <c r="C130" s="28"/>
      <c r="D130" s="28"/>
      <c r="E130" s="28"/>
      <c r="F130" s="28"/>
      <c r="G130" s="29"/>
      <c r="H130" s="29"/>
      <c r="I130" s="29"/>
      <c r="J130" s="29"/>
      <c r="K130" s="120"/>
      <c r="L130" s="30"/>
    </row>
    <row r="131" spans="1:12" s="9" customFormat="1" x14ac:dyDescent="0.25">
      <c r="A131" s="27"/>
      <c r="B131" s="28"/>
      <c r="C131" s="28"/>
      <c r="D131" s="28"/>
      <c r="E131" s="28"/>
      <c r="F131" s="28"/>
      <c r="G131" s="29"/>
      <c r="H131" s="29"/>
      <c r="I131" s="29"/>
      <c r="J131" s="29"/>
      <c r="K131" s="120"/>
      <c r="L131" s="30"/>
    </row>
    <row r="132" spans="1:12" s="9" customFormat="1" x14ac:dyDescent="0.25">
      <c r="A132" s="27"/>
      <c r="B132" s="28"/>
      <c r="C132" s="28"/>
      <c r="D132" s="28"/>
      <c r="E132" s="28"/>
      <c r="F132" s="28"/>
      <c r="G132" s="29"/>
      <c r="H132" s="29"/>
      <c r="I132" s="29"/>
      <c r="J132" s="29"/>
      <c r="K132" s="120"/>
      <c r="L132" s="30"/>
    </row>
    <row r="133" spans="1:12" s="9" customFormat="1" x14ac:dyDescent="0.25">
      <c r="A133" s="27"/>
      <c r="B133" s="28"/>
      <c r="C133" s="28"/>
      <c r="D133" s="28"/>
      <c r="E133" s="28"/>
      <c r="F133" s="28"/>
      <c r="G133" s="29"/>
      <c r="H133" s="29"/>
      <c r="I133" s="29"/>
      <c r="J133" s="29"/>
      <c r="K133" s="120"/>
      <c r="L133" s="30"/>
    </row>
    <row r="134" spans="1:12" s="9" customFormat="1" x14ac:dyDescent="0.25">
      <c r="A134" s="27"/>
      <c r="B134" s="28"/>
      <c r="C134" s="28"/>
      <c r="D134" s="28"/>
      <c r="E134" s="28"/>
      <c r="F134" s="28"/>
      <c r="G134" s="29"/>
      <c r="H134" s="29"/>
      <c r="I134" s="29"/>
      <c r="J134" s="29"/>
      <c r="K134" s="120"/>
      <c r="L134" s="30"/>
    </row>
    <row r="135" spans="1:12" s="9" customFormat="1" x14ac:dyDescent="0.25">
      <c r="A135" s="27"/>
      <c r="B135" s="28"/>
      <c r="C135" s="28"/>
      <c r="D135" s="28"/>
      <c r="E135" s="28"/>
      <c r="F135" s="28"/>
      <c r="G135" s="29"/>
      <c r="H135" s="29"/>
      <c r="I135" s="29"/>
      <c r="J135" s="29"/>
      <c r="K135" s="120"/>
      <c r="L135" s="30"/>
    </row>
    <row r="136" spans="1:12" s="9" customFormat="1" x14ac:dyDescent="0.25">
      <c r="A136" s="27"/>
      <c r="B136" s="28"/>
      <c r="C136" s="28"/>
      <c r="D136" s="28"/>
      <c r="E136" s="28"/>
      <c r="F136" s="28"/>
      <c r="G136" s="29"/>
      <c r="H136" s="29"/>
      <c r="I136" s="29"/>
      <c r="J136" s="29"/>
      <c r="K136" s="120"/>
      <c r="L136" s="30"/>
    </row>
    <row r="137" spans="1:12" s="9" customFormat="1" x14ac:dyDescent="0.25">
      <c r="A137" s="27"/>
      <c r="B137" s="28"/>
      <c r="C137" s="28"/>
      <c r="D137" s="28"/>
      <c r="E137" s="28"/>
      <c r="F137" s="28"/>
      <c r="G137" s="29"/>
      <c r="H137" s="29"/>
      <c r="I137" s="29"/>
      <c r="J137" s="29"/>
      <c r="K137" s="120"/>
      <c r="L137" s="30"/>
    </row>
    <row r="138" spans="1:12" s="9" customFormat="1" x14ac:dyDescent="0.25">
      <c r="A138" s="27"/>
      <c r="B138" s="28"/>
      <c r="C138" s="28"/>
      <c r="D138" s="28"/>
      <c r="E138" s="28"/>
      <c r="F138" s="28"/>
      <c r="G138" s="29"/>
      <c r="H138" s="29"/>
      <c r="I138" s="29"/>
      <c r="J138" s="29"/>
      <c r="K138" s="120"/>
      <c r="L138" s="30"/>
    </row>
    <row r="139" spans="1:12" s="9" customFormat="1" x14ac:dyDescent="0.25">
      <c r="A139" s="27"/>
      <c r="B139" s="28"/>
      <c r="C139" s="28"/>
      <c r="D139" s="28"/>
      <c r="E139" s="28"/>
      <c r="F139" s="28"/>
      <c r="G139" s="29"/>
      <c r="H139" s="29"/>
      <c r="I139" s="29"/>
      <c r="J139" s="29"/>
      <c r="K139" s="120"/>
      <c r="L139" s="30"/>
    </row>
    <row r="140" spans="1:12" s="9" customFormat="1" x14ac:dyDescent="0.25">
      <c r="A140" s="27"/>
      <c r="B140" s="28"/>
      <c r="C140" s="28"/>
      <c r="D140" s="28"/>
      <c r="E140" s="28"/>
      <c r="F140" s="28"/>
      <c r="G140" s="29"/>
      <c r="H140" s="29"/>
      <c r="I140" s="29"/>
      <c r="J140" s="29"/>
      <c r="K140" s="120"/>
      <c r="L140" s="30"/>
    </row>
    <row r="141" spans="1:12" s="9" customFormat="1" x14ac:dyDescent="0.25">
      <c r="A141" s="27"/>
      <c r="B141" s="28"/>
      <c r="C141" s="28"/>
      <c r="D141" s="28"/>
      <c r="E141" s="28"/>
      <c r="F141" s="28"/>
      <c r="G141" s="29"/>
      <c r="H141" s="29"/>
      <c r="I141" s="29"/>
      <c r="J141" s="29"/>
      <c r="K141" s="120"/>
      <c r="L141" s="30"/>
    </row>
    <row r="142" spans="1:12" s="9" customFormat="1" x14ac:dyDescent="0.25">
      <c r="A142" s="27"/>
      <c r="B142" s="28"/>
      <c r="C142" s="28"/>
      <c r="D142" s="28"/>
      <c r="E142" s="28"/>
      <c r="F142" s="28"/>
      <c r="G142" s="29"/>
      <c r="H142" s="29"/>
      <c r="I142" s="29"/>
      <c r="J142" s="29"/>
      <c r="K142" s="120"/>
      <c r="L142" s="30"/>
    </row>
    <row r="143" spans="1:12" s="9" customFormat="1" x14ac:dyDescent="0.25">
      <c r="A143" s="27"/>
      <c r="B143" s="28"/>
      <c r="C143" s="28"/>
      <c r="D143" s="28"/>
      <c r="E143" s="28"/>
      <c r="F143" s="28"/>
      <c r="G143" s="29"/>
      <c r="H143" s="29"/>
      <c r="I143" s="29"/>
      <c r="J143" s="29"/>
      <c r="K143" s="120"/>
      <c r="L143" s="30"/>
    </row>
    <row r="144" spans="1:12" s="9" customFormat="1" x14ac:dyDescent="0.25">
      <c r="A144" s="27"/>
      <c r="B144" s="28"/>
      <c r="C144" s="28"/>
      <c r="D144" s="28"/>
      <c r="E144" s="28"/>
      <c r="F144" s="28"/>
      <c r="G144" s="29"/>
      <c r="H144" s="29"/>
      <c r="I144" s="29"/>
      <c r="J144" s="29"/>
      <c r="K144" s="120"/>
      <c r="L144" s="30"/>
    </row>
    <row r="145" spans="1:12" s="9" customFormat="1" x14ac:dyDescent="0.25">
      <c r="A145" s="27"/>
      <c r="B145" s="28"/>
      <c r="C145" s="28"/>
      <c r="D145" s="28"/>
      <c r="E145" s="28"/>
      <c r="F145" s="28"/>
      <c r="G145" s="29"/>
      <c r="H145" s="29"/>
      <c r="I145" s="29"/>
      <c r="J145" s="29"/>
      <c r="K145" s="120"/>
      <c r="L145" s="30"/>
    </row>
    <row r="146" spans="1:12" s="9" customFormat="1" x14ac:dyDescent="0.25">
      <c r="A146" s="27"/>
      <c r="B146" s="28"/>
      <c r="C146" s="28"/>
      <c r="D146" s="28"/>
      <c r="E146" s="28"/>
      <c r="F146" s="28"/>
      <c r="G146" s="29"/>
      <c r="H146" s="29"/>
      <c r="I146" s="29"/>
      <c r="J146" s="29"/>
      <c r="K146" s="120"/>
      <c r="L146" s="30"/>
    </row>
    <row r="147" spans="1:12" s="9" customFormat="1" x14ac:dyDescent="0.25">
      <c r="A147" s="27"/>
      <c r="B147" s="28"/>
      <c r="C147" s="28"/>
      <c r="D147" s="28"/>
      <c r="E147" s="28"/>
      <c r="F147" s="28"/>
      <c r="G147" s="29"/>
      <c r="H147" s="29"/>
      <c r="I147" s="29"/>
      <c r="J147" s="29"/>
      <c r="K147" s="120"/>
      <c r="L147" s="30"/>
    </row>
    <row r="148" spans="1:12" s="9" customFormat="1" x14ac:dyDescent="0.25">
      <c r="A148" s="27"/>
      <c r="B148" s="28"/>
      <c r="C148" s="28"/>
      <c r="D148" s="28"/>
      <c r="E148" s="28"/>
      <c r="F148" s="28"/>
      <c r="G148" s="29"/>
      <c r="H148" s="29"/>
      <c r="I148" s="29"/>
      <c r="J148" s="29"/>
      <c r="K148" s="120"/>
      <c r="L148" s="30"/>
    </row>
    <row r="149" spans="1:12" s="9" customFormat="1" x14ac:dyDescent="0.25">
      <c r="A149" s="27"/>
      <c r="B149" s="28"/>
      <c r="C149" s="28"/>
      <c r="D149" s="28"/>
      <c r="E149" s="28"/>
      <c r="F149" s="28"/>
      <c r="G149" s="29"/>
      <c r="H149" s="29"/>
      <c r="I149" s="29"/>
      <c r="J149" s="29"/>
      <c r="K149" s="120"/>
      <c r="L149" s="30"/>
    </row>
  </sheetData>
  <autoFilter ref="A1:L117" xr:uid="{00000000-0009-0000-0000-000002000000}">
    <sortState xmlns:xlrd2="http://schemas.microsoft.com/office/spreadsheetml/2017/richdata2" ref="A2:L118">
      <sortCondition ref="C1:C115"/>
    </sortState>
  </autoFilter>
  <hyperlinks>
    <hyperlink ref="K5" r:id="rId1" xr:uid="{00000000-0004-0000-0200-000000000000}"/>
  </hyperlinks>
  <pageMargins left="0.7" right="0.7" top="0.75" bottom="0.75" header="0.3" footer="0.3"/>
  <pageSetup paperSize="5" scale="88" fitToHeight="38"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Meds'!A36</f>
        <v>0</v>
      </c>
      <c r="R2" t="str">
        <f>'Protected - Detail re Meds'!B36</f>
        <v>Pipericillin/Tazobactam/ Zosyn</v>
      </c>
      <c r="S2" t="str">
        <f>'Protected - Detail re Meds'!C36</f>
        <v>Antibiotics</v>
      </c>
      <c r="T2" t="str">
        <f>'Protected - Detail re Meds'!D36</f>
        <v>Bacterial Infection</v>
      </c>
      <c r="U2" t="str">
        <f>'Protected - Detail re Meds'!E36</f>
        <v>CBC ċ diff, BUN, Cr, LFTs</v>
      </c>
      <c r="V2" t="str">
        <f>'Protected - Detail re Meds'!F36</f>
        <v>Bleeding, CHF</v>
      </c>
      <c r="W2" t="str">
        <f>'Protected - Detail re Meds'!G36</f>
        <v>X</v>
      </c>
      <c r="X2" t="str">
        <f>'Protected - Detail re Meds'!H36</f>
        <v>X</v>
      </c>
      <c r="Y2">
        <f>'Protected - Detail re Meds'!I36</f>
        <v>0</v>
      </c>
      <c r="Z2">
        <f>'Protected - Detail re Meds'!J36</f>
        <v>0</v>
      </c>
      <c r="AA2">
        <f>'Protected - Detail re Meds'!L36</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Pipericillin/Tazobactam/ Zosyn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Bleeding, CHF</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Meds'!A37</f>
        <v>0</v>
      </c>
      <c r="R2" t="str">
        <f>'Protected - Detail re Meds'!B37</f>
        <v>Rifampin/Rifadin</v>
      </c>
      <c r="S2" t="str">
        <f>'Protected - Detail re Meds'!C37</f>
        <v>Antibiotics</v>
      </c>
      <c r="T2" t="str">
        <f>'Protected - Detail re Meds'!D37</f>
        <v>Bacterial Infection</v>
      </c>
      <c r="U2" t="str">
        <f>'Protected - Detail re Meds'!E37</f>
        <v>CBC ċ diff, BUN, Cr, LFTs</v>
      </c>
      <c r="V2" t="str">
        <f>'Protected - Detail re Meds'!F37</f>
        <v>Purpura, Cerebral hemmorhage, Thrombocytopenia</v>
      </c>
      <c r="W2" t="str">
        <f>'Protected - Detail re Meds'!G37</f>
        <v>X</v>
      </c>
      <c r="X2">
        <f>'Protected - Detail re Meds'!H37</f>
        <v>0</v>
      </c>
      <c r="Y2">
        <f>'Protected - Detail re Meds'!I37</f>
        <v>0</v>
      </c>
      <c r="Z2">
        <f>'Protected - Detail re Meds'!J37</f>
        <v>0</v>
      </c>
      <c r="AA2">
        <f>'Protected - Detail re Meds'!L37</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Rifampin/Rifadin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Purpura, Cerebral hemmorhage, Thrombocytopenia</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Meds'!A38</f>
        <v>0</v>
      </c>
      <c r="R2" t="str">
        <f>'Protected - Detail re Meds'!B38</f>
        <v>SMZ-TMP/Bactrim</v>
      </c>
      <c r="S2" t="str">
        <f>'Protected - Detail re Meds'!C38</f>
        <v>Antibiotics</v>
      </c>
      <c r="T2" t="str">
        <f>'Protected - Detail re Meds'!D38</f>
        <v>Bacterial Infection</v>
      </c>
      <c r="U2" t="str">
        <f>'Protected - Detail re Meds'!E38</f>
        <v>BUN, Cr, CBC, Urinalysis</v>
      </c>
      <c r="V2" t="str">
        <f>'Protected - Detail re Meds'!F38</f>
        <v>Adequate hydration, Photosensitivity, Diarrhea</v>
      </c>
      <c r="W2" t="str">
        <f>'Protected - Detail re Meds'!G38</f>
        <v>X</v>
      </c>
      <c r="X2">
        <f>'Protected - Detail re Meds'!H38</f>
        <v>0</v>
      </c>
      <c r="Y2">
        <f>'Protected - Detail re Meds'!I38</f>
        <v>0</v>
      </c>
      <c r="Z2" t="str">
        <f>'Protected - Detail re Meds'!J38</f>
        <v>X</v>
      </c>
      <c r="AA2">
        <f>'Protected - Detail re Meds'!L38</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SMZ-TMP/Bactrim</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BUN, Cr, CBC, Urinalysis</v>
      </c>
      <c r="F13" s="205"/>
      <c r="G13" s="205"/>
      <c r="H13" s="205"/>
      <c r="I13" s="194"/>
      <c r="J13" s="50"/>
      <c r="K13" s="49"/>
      <c r="L13" s="49"/>
      <c r="M13" s="49"/>
      <c r="N13" s="49"/>
      <c r="O13" s="35"/>
    </row>
    <row r="14" spans="1:27" ht="80.25" customHeight="1" x14ac:dyDescent="0.3">
      <c r="A14" s="51"/>
      <c r="B14" s="49"/>
      <c r="C14" s="49" t="s">
        <v>309</v>
      </c>
      <c r="D14" s="49"/>
      <c r="E14" s="206" t="str">
        <f>V2</f>
        <v>Adequate hydration, Photosensitivity, Diarrhea</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A38"/>
  <sheetViews>
    <sheetView workbookViewId="0">
      <selection activeCell="H16" sqref="H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Meds'!A39</f>
        <v>0</v>
      </c>
      <c r="R2" t="str">
        <f>'Protected - Detail re Meds'!B39</f>
        <v>Synercid</v>
      </c>
      <c r="S2" t="str">
        <f>'Protected - Detail re Meds'!C39</f>
        <v>Antibiotics</v>
      </c>
      <c r="T2" t="str">
        <f>'Protected - Detail re Meds'!D39</f>
        <v>Bacterial Infection</v>
      </c>
      <c r="U2" t="str">
        <f>'Protected - Detail re Meds'!E39</f>
        <v>BUN, Cr, LFTs</v>
      </c>
      <c r="V2" t="str">
        <f>'Protected - Detail re Meds'!F39</f>
        <v>Flush ċ D5W; Joint pain, Mild diarrhea</v>
      </c>
      <c r="W2">
        <f>'Protected - Detail re Meds'!G39</f>
        <v>0</v>
      </c>
      <c r="X2">
        <f>'Protected - Detail re Meds'!H39</f>
        <v>0</v>
      </c>
      <c r="Y2">
        <f>'Protected - Detail re Meds'!I39</f>
        <v>0</v>
      </c>
      <c r="Z2">
        <f>'Protected - Detail re Meds'!J39</f>
        <v>0</v>
      </c>
      <c r="AA2">
        <f>'Protected - Detail re Meds'!L39</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Synercid</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BUN, Cr, LFTs</v>
      </c>
      <c r="F13" s="205"/>
      <c r="G13" s="205"/>
      <c r="H13" s="205"/>
      <c r="I13" s="194"/>
      <c r="J13" s="50"/>
      <c r="K13" s="49"/>
      <c r="L13" s="49"/>
      <c r="M13" s="49"/>
      <c r="N13" s="49"/>
      <c r="O13" s="35"/>
    </row>
    <row r="14" spans="1:27" ht="80.25" customHeight="1" x14ac:dyDescent="0.3">
      <c r="A14" s="51"/>
      <c r="B14" s="49"/>
      <c r="C14" s="49" t="s">
        <v>309</v>
      </c>
      <c r="D14" s="49"/>
      <c r="E14" s="206" t="str">
        <f>V2</f>
        <v>Flush ċ D5W; Joint pain, Mild diarrhea</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Meds'!A40</f>
        <v>0</v>
      </c>
      <c r="R2" t="str">
        <f>'Protected - Detail re Meds'!B40</f>
        <v>Ticarcillin/Timentin</v>
      </c>
      <c r="S2" t="str">
        <f>'Protected - Detail re Meds'!C40</f>
        <v>Antibiotics</v>
      </c>
      <c r="T2" t="str">
        <f>'Protected - Detail re Meds'!D40</f>
        <v>Bacterial Infection</v>
      </c>
      <c r="U2" t="str">
        <f>'Protected - Detail re Meds'!E40</f>
        <v>CBC ċ diff, BUN, Cr, LFTs</v>
      </c>
      <c r="V2" t="str">
        <f>'Protected - Detail re Meds'!F40</f>
        <v>Electrolyte imbalance, Cardiac irreg.</v>
      </c>
      <c r="W2" t="str">
        <f>'Protected - Detail re Meds'!G40</f>
        <v>X</v>
      </c>
      <c r="X2">
        <f>'Protected - Detail re Meds'!H40</f>
        <v>0</v>
      </c>
      <c r="Y2">
        <f>'Protected - Detail re Meds'!I40</f>
        <v>0</v>
      </c>
      <c r="Z2">
        <f>'Protected - Detail re Meds'!J40</f>
        <v>0</v>
      </c>
      <c r="AA2">
        <f>'Protected - Detail re Meds'!L40</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Ticarcillin/Timentin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ċ diff, BUN, Cr, LFTs</v>
      </c>
      <c r="F13" s="205"/>
      <c r="G13" s="205"/>
      <c r="H13" s="205"/>
      <c r="I13" s="194"/>
      <c r="J13" s="50"/>
      <c r="K13" s="49"/>
      <c r="L13" s="49"/>
      <c r="M13" s="49"/>
      <c r="N13" s="49"/>
      <c r="O13" s="35"/>
    </row>
    <row r="14" spans="1:27" ht="80.25" customHeight="1" x14ac:dyDescent="0.3">
      <c r="A14" s="51"/>
      <c r="B14" s="49"/>
      <c r="C14" s="49" t="s">
        <v>309</v>
      </c>
      <c r="D14" s="49"/>
      <c r="E14" s="206" t="str">
        <f>V2</f>
        <v>Electrolyte imbalance, 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Meds'!A41</f>
        <v>0</v>
      </c>
      <c r="R2" t="str">
        <f>'Protected - Detail re Meds'!B41</f>
        <v>Tigecycline/Tigacil</v>
      </c>
      <c r="S2" t="str">
        <f>'Protected - Detail re Meds'!C41</f>
        <v>Antibiotics</v>
      </c>
      <c r="T2" t="str">
        <f>'Protected - Detail re Meds'!D41</f>
        <v>Bacterial Infection</v>
      </c>
      <c r="U2" t="str">
        <f>'Protected - Detail re Meds'!E41</f>
        <v>CBC, BUN, Cr, LFTs</v>
      </c>
      <c r="V2" t="str">
        <f>'Protected - Detail re Meds'!F41</f>
        <v>Electrolyte imbalance, Cardiac irreg.</v>
      </c>
      <c r="W2" t="str">
        <f>'Protected - Detail re Meds'!G41</f>
        <v>X</v>
      </c>
      <c r="X2" t="str">
        <f>'Protected - Detail re Meds'!H41</f>
        <v>X</v>
      </c>
      <c r="Y2" t="str">
        <f>'Protected - Detail re Meds'!I41</f>
        <v>X</v>
      </c>
      <c r="Z2" t="str">
        <f>'Protected - Detail re Meds'!J41</f>
        <v>X</v>
      </c>
      <c r="AA2">
        <f>'Protected - Detail re Meds'!L41</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Tigecycline/Tigacil</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CBC, BUN, Cr, LFTs</v>
      </c>
      <c r="F13" s="205"/>
      <c r="G13" s="205"/>
      <c r="H13" s="205"/>
      <c r="I13" s="194"/>
      <c r="J13" s="50"/>
      <c r="K13" s="49"/>
      <c r="L13" s="49"/>
      <c r="M13" s="49"/>
      <c r="N13" s="49"/>
      <c r="O13" s="35"/>
    </row>
    <row r="14" spans="1:27" ht="80.25" customHeight="1" x14ac:dyDescent="0.3">
      <c r="A14" s="51"/>
      <c r="B14" s="49"/>
      <c r="C14" s="49" t="s">
        <v>309</v>
      </c>
      <c r="D14" s="49"/>
      <c r="E14" s="206" t="str">
        <f>V2</f>
        <v>Electrolyte imbalance, 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Meds'!A42</f>
        <v>0</v>
      </c>
      <c r="R2" t="str">
        <f>'Protected - Detail re Meds'!B42</f>
        <v>Tobramycin/Nebcin</v>
      </c>
      <c r="S2" t="str">
        <f>'Protected - Detail re Meds'!C42</f>
        <v>Antibiotics</v>
      </c>
      <c r="T2" t="str">
        <f>'Protected - Detail re Meds'!D42</f>
        <v>Bacterial Infection</v>
      </c>
      <c r="U2" t="str">
        <f>'Protected - Detail re Meds'!E42</f>
        <v>BUN, SCr, CkCl, Peak &amp; Troughs</v>
      </c>
      <c r="V2" t="str">
        <f>'Protected - Detail re Meds'!F42</f>
        <v>Nephrotoxic, Ototoxic, Neurotoxic, Good hydration, monitor renal &amp; auditory functions daily</v>
      </c>
      <c r="W2">
        <f>'Protected - Detail re Meds'!G42</f>
        <v>0</v>
      </c>
      <c r="X2">
        <f>'Protected - Detail re Meds'!H42</f>
        <v>0</v>
      </c>
      <c r="Y2">
        <f>'Protected - Detail re Meds'!I42</f>
        <v>0</v>
      </c>
      <c r="Z2">
        <f>'Protected - Detail re Meds'!J42</f>
        <v>0</v>
      </c>
      <c r="AA2">
        <f>'Protected - Detail re Meds'!L42</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195" t="str">
        <f>R2</f>
        <v>Tobramycin/Nebcin</v>
      </c>
      <c r="C6" s="195"/>
      <c r="D6" s="195"/>
      <c r="E6" s="75"/>
      <c r="F6" s="47" t="s">
        <v>293</v>
      </c>
      <c r="G6" s="74"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BUN, SCr, CkCl, Peak &amp; Troughs</v>
      </c>
      <c r="F13" s="205"/>
      <c r="G13" s="205"/>
      <c r="H13" s="205"/>
      <c r="I13" s="194"/>
      <c r="J13" s="50"/>
      <c r="K13" s="49"/>
      <c r="L13" s="49"/>
      <c r="M13" s="49"/>
      <c r="N13" s="49"/>
      <c r="O13" s="35"/>
    </row>
    <row r="14" spans="1:27" ht="80.25" customHeight="1" x14ac:dyDescent="0.3">
      <c r="A14" s="51"/>
      <c r="B14" s="49"/>
      <c r="C14" s="49" t="s">
        <v>309</v>
      </c>
      <c r="D14" s="49"/>
      <c r="E14" s="206" t="str">
        <f>V2</f>
        <v>Nephrotoxic, Ototoxic, Neurotoxic, Good hydration, monitor renal &amp; auditory functions daily</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A38"/>
  <sheetViews>
    <sheetView topLeftCell="A7" workbookViewId="0">
      <selection activeCell="S19" sqref="S1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Meds'!A43</f>
        <v>2</v>
      </c>
      <c r="R2" t="str">
        <f>'Protected - Detail re Meds'!B43</f>
        <v>Vancomycin/Vancocin</v>
      </c>
      <c r="S2" t="str">
        <f>'Protected - Detail re Meds'!C43</f>
        <v>Antibiotics</v>
      </c>
      <c r="T2" t="str">
        <f>'Protected - Detail re Meds'!D43</f>
        <v>Bacterial Infection</v>
      </c>
      <c r="U2" t="str">
        <f>'Protected - Detail re Meds'!E43</f>
        <v>BUN, Cr, Trough</v>
      </c>
      <c r="V2" t="str">
        <f>'Protected - Detail re Meds'!F43</f>
        <v>Nephrotoxic, Ototoxic, Redmans Syndrome if too rapid, may use central line or extended dwell peripheral catheter (EDPC). Nurse MUST remain in home for entire infusion if use EDPC due to risk of extravasation.</v>
      </c>
      <c r="W2" t="str">
        <f>'Protected - Detail re Meds'!G43</f>
        <v>X</v>
      </c>
      <c r="X2">
        <f>'Protected - Detail re Meds'!H43</f>
        <v>0</v>
      </c>
      <c r="Y2">
        <f>'Protected - Detail re Meds'!I43</f>
        <v>0</v>
      </c>
      <c r="Z2" t="str">
        <f>'Protected - Detail re Meds'!J43</f>
        <v>X</v>
      </c>
      <c r="AA2">
        <f>'Protected - Detail re Meds'!L43</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195" t="str">
        <f>R2</f>
        <v>Vancomycin/Vancocin</v>
      </c>
      <c r="C6" s="195"/>
      <c r="D6" s="195"/>
      <c r="E6" s="75"/>
      <c r="F6" s="47" t="s">
        <v>293</v>
      </c>
      <c r="G6" s="74">
        <f>IF(Q2=0,"n/a",Q2)</f>
        <v>2</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205"/>
      <c r="J12" s="50"/>
      <c r="K12" s="49"/>
      <c r="L12" s="49"/>
      <c r="M12" s="49"/>
      <c r="N12" s="49"/>
      <c r="O12" s="35"/>
    </row>
    <row r="13" spans="1:27" ht="18.75" x14ac:dyDescent="0.3">
      <c r="A13" s="51"/>
      <c r="B13" s="49"/>
      <c r="C13" s="49" t="s">
        <v>296</v>
      </c>
      <c r="D13" s="49"/>
      <c r="E13" s="205" t="str">
        <f>U2</f>
        <v>BUN, Cr, Trough</v>
      </c>
      <c r="F13" s="205"/>
      <c r="G13" s="205"/>
      <c r="H13" s="205"/>
      <c r="I13" s="194"/>
      <c r="J13" s="50"/>
      <c r="K13" s="49"/>
      <c r="L13" s="49"/>
      <c r="M13" s="49"/>
      <c r="N13" s="49"/>
      <c r="O13" s="35"/>
    </row>
    <row r="14" spans="1:27" ht="119.65" customHeight="1" x14ac:dyDescent="0.3">
      <c r="A14" s="51"/>
      <c r="B14" s="49"/>
      <c r="C14" s="49" t="s">
        <v>309</v>
      </c>
      <c r="D14" s="49"/>
      <c r="E14" s="206" t="str">
        <f>V2</f>
        <v>Nephrotoxic, Ototoxic, Redmans Syndrome if too rapid, may use central line or extended dwell peripheral catheter (EDPC). Nurse MUST remain in home for entire infusion if use EDPC due to risk of extravasation.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A38"/>
  <sheetViews>
    <sheetView topLeftCell="A27" workbookViewId="0">
      <selection activeCell="C36" sqref="C3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Meds'!A44</f>
        <v>0</v>
      </c>
      <c r="R2" t="str">
        <f>'Protected - Detail re Meds'!B44</f>
        <v>Acyclovir/Zovirax</v>
      </c>
      <c r="S2" t="str">
        <f>'Protected - Detail re Meds'!C44</f>
        <v>Anti-infectives</v>
      </c>
      <c r="T2" t="str">
        <f>'Protected - Detail re Meds'!D44</f>
        <v>Viral Infection</v>
      </c>
      <c r="U2" t="str">
        <f>'Protected - Detail re Meds'!E44</f>
        <v>CBC, BUN, Cr, LFTs</v>
      </c>
      <c r="V2" t="str">
        <f>'Protected - Detail re Meds'!F44</f>
        <v>IV hydration, Neurotoxic</v>
      </c>
      <c r="W2" t="str">
        <f>'Protected - Detail re Meds'!G44</f>
        <v>X</v>
      </c>
      <c r="X2" t="str">
        <f>'Protected - Detail re Meds'!H44</f>
        <v>X</v>
      </c>
      <c r="Y2">
        <f>'Protected - Detail re Meds'!I44</f>
        <v>0</v>
      </c>
      <c r="Z2" t="str">
        <f>'Protected - Detail re Meds'!J44</f>
        <v>X</v>
      </c>
      <c r="AA2">
        <f>'Protected - Detail re Meds'!L44</f>
        <v>0</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195" t="str">
        <f>R2</f>
        <v>Acyclovir/Zovirax</v>
      </c>
      <c r="C6" s="195"/>
      <c r="D6" s="195"/>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2"/>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Viral Infection</v>
      </c>
      <c r="F12" s="205"/>
      <c r="G12" s="205"/>
      <c r="H12" s="205"/>
      <c r="I12" s="205"/>
      <c r="J12" s="50"/>
      <c r="K12" s="49"/>
      <c r="L12" s="49"/>
      <c r="M12" s="49"/>
      <c r="N12" s="49"/>
      <c r="O12" s="35"/>
    </row>
    <row r="13" spans="1:27" ht="18.75" x14ac:dyDescent="0.3">
      <c r="A13" s="51"/>
      <c r="B13" s="49"/>
      <c r="C13" s="49" t="s">
        <v>296</v>
      </c>
      <c r="D13" s="49"/>
      <c r="E13" s="205" t="str">
        <f>U2</f>
        <v>CBC, BUN, Cr, LFTs</v>
      </c>
      <c r="F13" s="205"/>
      <c r="G13" s="205"/>
      <c r="H13" s="205"/>
      <c r="I13" s="194"/>
      <c r="J13" s="50"/>
      <c r="K13" s="49"/>
      <c r="L13" s="49"/>
      <c r="M13" s="49"/>
      <c r="N13" s="49"/>
      <c r="O13" s="35"/>
    </row>
    <row r="14" spans="1:27" ht="80.25" customHeight="1" x14ac:dyDescent="0.3">
      <c r="A14" s="51"/>
      <c r="B14" s="49"/>
      <c r="C14" s="49" t="s">
        <v>309</v>
      </c>
      <c r="D14" s="49"/>
      <c r="E14" s="206" t="str">
        <f>V2</f>
        <v>IV hydration, Neurotoxic</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A38"/>
  <sheetViews>
    <sheetView workbookViewId="0">
      <selection activeCell="D23" sqref="D2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Meds'!A46</f>
        <v>1</v>
      </c>
      <c r="R2" t="str">
        <f>'Protected - Detail re Meds'!B46</f>
        <v>Amphotericin B lipid compound/Abelcet</v>
      </c>
      <c r="S2" t="str">
        <f>'Protected - Detail re Meds'!C46</f>
        <v>Anti-infectives</v>
      </c>
      <c r="T2" t="str">
        <f>'Protected - Detail re Meds'!D46</f>
        <v>Fungal Infection</v>
      </c>
      <c r="U2" t="str">
        <f>'Protected - Detail re Meds'!E46</f>
        <v>CBC, PT, Lytes, BUN, Cr, LFTS</v>
      </c>
      <c r="V2" t="str">
        <f>'Protected - Detail re Meds'!F46</f>
        <v>Long Visit, Premed, VS, ↑ Hydration, Stop infusion for severe chills, fever, dyspnea for all formulas, Lipid formulas S/E less severe, Flush ċ D5W</v>
      </c>
      <c r="W2" t="str">
        <f>'Protected - Detail re Meds'!G46</f>
        <v>X</v>
      </c>
      <c r="X2" t="str">
        <f>'Protected - Detail re Meds'!H46</f>
        <v>X</v>
      </c>
      <c r="Y2">
        <f>'Protected - Detail re Meds'!I46</f>
        <v>0</v>
      </c>
      <c r="Z2">
        <f>'Protected - Detail re Meds'!J46</f>
        <v>0</v>
      </c>
      <c r="AA2">
        <f>'Protected - Detail re Meds'!L46</f>
        <v>0</v>
      </c>
    </row>
    <row r="3" spans="1:27" ht="21" x14ac:dyDescent="0.35">
      <c r="A3" s="113" t="s">
        <v>432</v>
      </c>
      <c r="C3" s="77"/>
      <c r="D3" s="77"/>
      <c r="E3" s="77"/>
      <c r="F3" s="77"/>
      <c r="G3" s="77"/>
      <c r="H3" s="77"/>
      <c r="I3" s="77"/>
      <c r="J3" s="78"/>
      <c r="K3" s="77"/>
      <c r="L3" s="77"/>
      <c r="M3" s="77"/>
      <c r="N3" s="77"/>
      <c r="O3" s="37"/>
    </row>
    <row r="4" spans="1:27" ht="21" x14ac:dyDescent="0.35">
      <c r="A4" s="114" t="s">
        <v>439</v>
      </c>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211" t="str">
        <f>R2</f>
        <v>Amphotericin B lipid compound/Abelcet</v>
      </c>
      <c r="C6" s="211"/>
      <c r="D6" s="211"/>
      <c r="E6" s="75"/>
      <c r="F6" s="47" t="s">
        <v>293</v>
      </c>
      <c r="G6" s="74">
        <f>IF(Q2=0,"n/a",Q2)</f>
        <v>1</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CBC, PT, Lytes, BUN, Cr, LFTS</v>
      </c>
      <c r="F13" s="205"/>
      <c r="G13" s="205"/>
      <c r="H13" s="205"/>
      <c r="I13" s="194"/>
      <c r="J13" s="50"/>
      <c r="K13" s="49"/>
      <c r="L13" s="49"/>
      <c r="M13" s="49"/>
      <c r="N13" s="49"/>
      <c r="O13" s="35"/>
    </row>
    <row r="14" spans="1:27" ht="99" customHeight="1" x14ac:dyDescent="0.3">
      <c r="A14" s="51"/>
      <c r="B14" s="49"/>
      <c r="C14" s="49" t="s">
        <v>309</v>
      </c>
      <c r="D14" s="49"/>
      <c r="E14" s="206" t="str">
        <f>V2</f>
        <v>Long Visit, Premed, VS, ↑ Hydration, Stop infusion for severe chills, fever, dyspnea for all formulas, Lipid formulas S/E less severe, Flush ċ D5W</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8"/>
  <sheetViews>
    <sheetView workbookViewId="0">
      <selection activeCell="I12" sqref="I12"/>
    </sheetView>
  </sheetViews>
  <sheetFormatPr defaultRowHeight="15" x14ac:dyDescent="0.25"/>
  <cols>
    <col min="1" max="1" width="16.140625" customWidth="1"/>
    <col min="3" max="3" width="12.5703125" customWidth="1"/>
    <col min="4" max="4" width="17.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42"/>
      <c r="L1" s="42"/>
      <c r="M1" s="42"/>
      <c r="N1" s="4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42"/>
      <c r="L2" s="42"/>
      <c r="M2" s="42"/>
      <c r="N2" s="42"/>
      <c r="O2" s="37"/>
      <c r="Q2">
        <f>'Protected - Detail re Meds'!A2</f>
        <v>0</v>
      </c>
      <c r="R2" t="str">
        <f>'Protected - Detail re Meds'!B2</f>
        <v>Amikacin/Amikin</v>
      </c>
      <c r="S2" t="str">
        <f>'Protected - Detail re Meds'!C2</f>
        <v>Antibiotics</v>
      </c>
      <c r="T2" t="str">
        <f>'Protected - Detail re Meds'!D2</f>
        <v>Bacterial Infection</v>
      </c>
      <c r="U2" t="str">
        <f>'Protected - Detail re Meds'!E2</f>
        <v>BUN, Cr, Peak + Trough</v>
      </c>
      <c r="V2" t="str">
        <f>'Protected - Detail re Meds'!F2</f>
        <v>Nephrotoxic, Ototoxic</v>
      </c>
      <c r="W2" t="str">
        <f>'Protected - Detail re Meds'!G2</f>
        <v>X</v>
      </c>
      <c r="X2">
        <f>'Protected - Detail re Meds'!H2</f>
        <v>0</v>
      </c>
      <c r="Y2">
        <f>'Protected - Detail re Meds'!I2</f>
        <v>0</v>
      </c>
      <c r="Z2">
        <f>'Protected - Detail re Meds'!J2</f>
        <v>0</v>
      </c>
      <c r="AA2">
        <f>'Protected - Detail re Meds'!L2</f>
        <v>0</v>
      </c>
    </row>
    <row r="3" spans="1:27" ht="21" x14ac:dyDescent="0.35">
      <c r="A3" s="41"/>
      <c r="B3" s="42"/>
      <c r="C3" s="42"/>
      <c r="D3" s="42"/>
      <c r="E3" s="42"/>
      <c r="F3" s="42"/>
      <c r="G3" s="42"/>
      <c r="H3" s="42"/>
      <c r="I3" s="42"/>
      <c r="J3" s="43"/>
      <c r="K3" s="42"/>
      <c r="L3" s="42"/>
      <c r="M3" s="42"/>
      <c r="N3" s="42"/>
      <c r="O3" s="37"/>
    </row>
    <row r="4" spans="1:27" ht="21" x14ac:dyDescent="0.35">
      <c r="A4" s="41"/>
      <c r="B4" s="42"/>
      <c r="C4" s="42"/>
      <c r="D4" s="42"/>
      <c r="E4" s="42"/>
      <c r="F4" s="42"/>
      <c r="G4" s="42"/>
      <c r="H4" s="42"/>
      <c r="I4" s="42"/>
      <c r="J4" s="43"/>
      <c r="K4" s="42"/>
      <c r="L4" s="42"/>
      <c r="M4" s="42"/>
      <c r="N4" s="42"/>
      <c r="O4" s="37"/>
    </row>
    <row r="5" spans="1:27" ht="18.75" x14ac:dyDescent="0.3">
      <c r="A5" s="44"/>
      <c r="B5" s="38"/>
      <c r="C5" s="38"/>
      <c r="D5" s="38"/>
      <c r="E5" s="38"/>
      <c r="F5" s="38"/>
      <c r="G5" s="38"/>
      <c r="H5" s="38"/>
      <c r="I5" s="38"/>
      <c r="J5" s="45"/>
      <c r="K5" s="38"/>
      <c r="L5" s="38"/>
      <c r="M5" s="38"/>
      <c r="N5" s="38"/>
      <c r="O5" s="32"/>
    </row>
    <row r="6" spans="1:27" ht="18.75" x14ac:dyDescent="0.3">
      <c r="A6" s="46" t="s">
        <v>294</v>
      </c>
      <c r="B6" s="195" t="str">
        <f>R2</f>
        <v>Amikacin/Amikin</v>
      </c>
      <c r="C6" s="195"/>
      <c r="D6" s="195"/>
      <c r="E6" s="38"/>
      <c r="F6" s="47" t="s">
        <v>293</v>
      </c>
      <c r="G6" s="33"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Peak + Trough</v>
      </c>
      <c r="F13" s="194"/>
      <c r="G13" s="194"/>
      <c r="H13" s="194"/>
      <c r="I13" s="66"/>
      <c r="J13" s="50"/>
      <c r="K13" s="49"/>
      <c r="L13" s="49"/>
      <c r="M13" s="49"/>
      <c r="N13" s="49"/>
      <c r="O13" s="35"/>
    </row>
    <row r="14" spans="1:27" ht="18.75" x14ac:dyDescent="0.3">
      <c r="A14" s="51"/>
      <c r="B14" s="49"/>
      <c r="C14" s="49" t="s">
        <v>309</v>
      </c>
      <c r="D14" s="49"/>
      <c r="E14" s="204" t="str">
        <f>V2</f>
        <v>Nephrotoxic, Ototoxic</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38"/>
      <c r="G24" s="38"/>
      <c r="H24" s="38"/>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13:H13"/>
    <mergeCell ref="F23:H23"/>
    <mergeCell ref="F21:H21"/>
    <mergeCell ref="B7:D7"/>
    <mergeCell ref="A1:J1"/>
    <mergeCell ref="A2:J2"/>
    <mergeCell ref="E14:I14"/>
    <mergeCell ref="B6:D6"/>
    <mergeCell ref="E12:H12"/>
  </mergeCells>
  <printOptions horizontalCentered="1" verticalCentered="1"/>
  <pageMargins left="0.7" right="0.7" top="0.75" bottom="0.75" header="0.3" footer="0.3"/>
  <pageSetup scale="8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A38"/>
  <sheetViews>
    <sheetView workbookViewId="0">
      <selection activeCell="A33" sqref="A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Meds'!A47</f>
        <v>1</v>
      </c>
      <c r="R2" t="str">
        <f>'Protected - Detail re Meds'!B47</f>
        <v>Amphotericin B lipid compound/Ambizone</v>
      </c>
      <c r="S2" t="str">
        <f>'Protected - Detail re Meds'!C47</f>
        <v>Anti-infectives</v>
      </c>
      <c r="T2" t="str">
        <f>'Protected - Detail re Meds'!D47</f>
        <v>Fungal Infection</v>
      </c>
      <c r="U2" t="str">
        <f>'Protected - Detail re Meds'!E47</f>
        <v>CBC, PT, Electrolytes, BUN, Cr, LFTS</v>
      </c>
      <c r="V2" t="str">
        <f>'Protected - Detail re Meds'!F47</f>
        <v>Long Visit, Premed, VS, ↑ Hydration, Stop infusion for severe chills, fever, dyspnea for all formulas, Lipid formulas S/E less severe, Flush ċ D5W</v>
      </c>
      <c r="W2" t="str">
        <f>'Protected - Detail re Meds'!G47</f>
        <v>X</v>
      </c>
      <c r="X2" t="str">
        <f>'Protected - Detail re Meds'!H47</f>
        <v>X</v>
      </c>
      <c r="Y2">
        <f>'Protected - Detail re Meds'!I47</f>
        <v>0</v>
      </c>
      <c r="Z2">
        <f>'Protected - Detail re Meds'!J47</f>
        <v>0</v>
      </c>
      <c r="AA2">
        <f>'Protected - Detail re Meds'!L47</f>
        <v>0</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Amphotericin B lipid compound/Ambizone</v>
      </c>
      <c r="C6" s="211"/>
      <c r="D6" s="211"/>
      <c r="E6" s="75"/>
      <c r="F6" s="47" t="s">
        <v>293</v>
      </c>
      <c r="G6" s="74">
        <f>IF(Q2=0,"n/a",Q2)</f>
        <v>1</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CBC, PT, Electrolytes, BUN, Cr, LFTS</v>
      </c>
      <c r="F13" s="205"/>
      <c r="G13" s="205"/>
      <c r="H13" s="205"/>
      <c r="I13" s="194"/>
      <c r="J13" s="50"/>
      <c r="K13" s="49"/>
      <c r="L13" s="49"/>
      <c r="M13" s="49"/>
      <c r="N13" s="49"/>
      <c r="O13" s="35"/>
    </row>
    <row r="14" spans="1:27" ht="99" customHeight="1" x14ac:dyDescent="0.3">
      <c r="A14" s="51"/>
      <c r="B14" s="49"/>
      <c r="C14" s="49" t="s">
        <v>309</v>
      </c>
      <c r="D14" s="49"/>
      <c r="E14" s="206" t="str">
        <f>V2</f>
        <v>Long Visit, Premed, VS, ↑ Hydration, Stop infusion for severe chills, fever, dyspnea for all formulas, Lipid formulas S/E less severe, Flush ċ D5W</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Meds'!A48</f>
        <v>0</v>
      </c>
      <c r="R2" t="str">
        <f>'Protected - Detail re Meds'!B48</f>
        <v>Caspofungin/Cancidas</v>
      </c>
      <c r="S2" t="str">
        <f>'Protected - Detail re Meds'!C48</f>
        <v>Anti-infectives</v>
      </c>
      <c r="T2" t="str">
        <f>'Protected - Detail re Meds'!D48</f>
        <v>Fungal Infection</v>
      </c>
      <c r="U2" t="str">
        <f>'Protected - Detail re Meds'!E48</f>
        <v>BUN, Cr, LFTs</v>
      </c>
      <c r="V2" t="str">
        <f>'Protected - Detail re Meds'!F48</f>
        <v>VS, ↑ Hydration, severe liver damage, histamine related reactions</v>
      </c>
      <c r="W2" t="str">
        <f>'Protected - Detail re Meds'!G48</f>
        <v>X</v>
      </c>
      <c r="X2" t="str">
        <f>'Protected - Detail re Meds'!H48</f>
        <v>X</v>
      </c>
      <c r="Y2">
        <f>'Protected - Detail re Meds'!I48</f>
        <v>0</v>
      </c>
      <c r="Z2">
        <f>'Protected - Detail re Meds'!J48</f>
        <v>0</v>
      </c>
      <c r="AA2">
        <f>'Protected - Detail re Meds'!L48</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Caspofungin/Cancidas</v>
      </c>
      <c r="C6" s="211"/>
      <c r="D6" s="211"/>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BUN, Cr, LFTs</v>
      </c>
      <c r="F13" s="205"/>
      <c r="G13" s="205"/>
      <c r="H13" s="205"/>
      <c r="I13" s="194"/>
      <c r="J13" s="50"/>
      <c r="K13" s="49"/>
      <c r="L13" s="49"/>
      <c r="M13" s="49"/>
      <c r="N13" s="49"/>
      <c r="O13" s="35"/>
    </row>
    <row r="14" spans="1:27" ht="99" customHeight="1" x14ac:dyDescent="0.3">
      <c r="A14" s="51"/>
      <c r="B14" s="49"/>
      <c r="C14" s="49" t="s">
        <v>309</v>
      </c>
      <c r="D14" s="49"/>
      <c r="E14" s="206" t="str">
        <f>V2</f>
        <v>VS, ↑ Hydration, severe liver damage, histamine related reactions</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Meds'!A49</f>
        <v>0</v>
      </c>
      <c r="R2" t="str">
        <f>'Protected - Detail re Meds'!B49</f>
        <v>Fluconazole/Diflucan</v>
      </c>
      <c r="S2" t="str">
        <f>'Protected - Detail re Meds'!C49</f>
        <v>Anti-infectives</v>
      </c>
      <c r="T2" t="str">
        <f>'Protected - Detail re Meds'!D49</f>
        <v>Fungal Infection</v>
      </c>
      <c r="U2" t="str">
        <f>'Protected - Detail re Meds'!E49</f>
        <v>LFTs</v>
      </c>
      <c r="V2" t="str">
        <f>'Protected - Detail re Meds'!F49</f>
        <v>Dizziness, cardiac irreg.</v>
      </c>
      <c r="W2" t="str">
        <f>'Protected - Detail re Meds'!G49</f>
        <v>X</v>
      </c>
      <c r="X2" t="str">
        <f>'Protected - Detail re Meds'!H49</f>
        <v>X</v>
      </c>
      <c r="Y2">
        <f>'Protected - Detail re Meds'!I49</f>
        <v>0</v>
      </c>
      <c r="Z2">
        <f>'Protected - Detail re Meds'!J49</f>
        <v>0</v>
      </c>
      <c r="AA2">
        <f>'Protected - Detail re Meds'!L49</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Fluconazole/Diflucan</v>
      </c>
      <c r="C6" s="211"/>
      <c r="D6" s="211"/>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LFTs</v>
      </c>
      <c r="F13" s="205"/>
      <c r="G13" s="205"/>
      <c r="H13" s="205"/>
      <c r="I13" s="194"/>
      <c r="J13" s="50"/>
      <c r="K13" s="49"/>
      <c r="L13" s="49"/>
      <c r="M13" s="49"/>
      <c r="N13" s="49"/>
      <c r="O13" s="35"/>
    </row>
    <row r="14" spans="1:27" ht="99" customHeight="1" x14ac:dyDescent="0.3">
      <c r="A14" s="51"/>
      <c r="B14" s="49"/>
      <c r="C14" s="49" t="s">
        <v>309</v>
      </c>
      <c r="D14" s="49"/>
      <c r="E14" s="206" t="str">
        <f>V2</f>
        <v>Dizziness, cardiac irreg.</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A38"/>
  <sheetViews>
    <sheetView workbookViewId="0">
      <selection activeCell="F37" sqref="F3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Meds'!A50</f>
        <v>0</v>
      </c>
      <c r="R2" t="str">
        <f>'Protected - Detail re Meds'!B50</f>
        <v>Foscarnet/Foscavir</v>
      </c>
      <c r="S2" t="str">
        <f>'Protected - Detail re Meds'!C50</f>
        <v>Anti-infectives</v>
      </c>
      <c r="T2" t="str">
        <f>'Protected - Detail re Meds'!D50</f>
        <v>Treat CMV in AIDS patients</v>
      </c>
      <c r="U2" t="str">
        <f>'Protected - Detail re Meds'!E50</f>
        <v>CrCl, LFTs, Lytes</v>
      </c>
      <c r="V2" t="str">
        <f>'Protected - Detail re Meds'!F50</f>
        <v>IV Hydration, Extremely Nephrotoxic, Electrolyte imbalance</v>
      </c>
      <c r="W2" t="str">
        <f>'Protected - Detail re Meds'!G50</f>
        <v>X</v>
      </c>
      <c r="X2" t="str">
        <f>'Protected - Detail re Meds'!H50</f>
        <v>X</v>
      </c>
      <c r="Y2">
        <f>'Protected - Detail re Meds'!I50</f>
        <v>0</v>
      </c>
      <c r="Z2">
        <f>'Protected - Detail re Meds'!J50</f>
        <v>0</v>
      </c>
      <c r="AA2">
        <f>'Protected - Detail re Meds'!L50</f>
        <v>0</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211" t="str">
        <f>R2</f>
        <v>Foscarnet/Foscavir</v>
      </c>
      <c r="C6" s="211"/>
      <c r="D6" s="211"/>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Treat CMV in AIDS patients</v>
      </c>
      <c r="F12" s="205"/>
      <c r="G12" s="205"/>
      <c r="H12" s="205"/>
      <c r="I12" s="205"/>
      <c r="J12" s="50"/>
      <c r="K12" s="49"/>
      <c r="L12" s="49"/>
      <c r="M12" s="49"/>
      <c r="N12" s="49"/>
      <c r="O12" s="35"/>
    </row>
    <row r="13" spans="1:27" ht="18.75" x14ac:dyDescent="0.3">
      <c r="A13" s="51"/>
      <c r="B13" s="49"/>
      <c r="C13" s="49" t="s">
        <v>296</v>
      </c>
      <c r="D13" s="49"/>
      <c r="E13" s="205" t="str">
        <f>U2</f>
        <v>CrCl, LFTs, Lytes</v>
      </c>
      <c r="F13" s="205"/>
      <c r="G13" s="205"/>
      <c r="H13" s="205"/>
      <c r="I13" s="194"/>
      <c r="J13" s="50"/>
      <c r="K13" s="49"/>
      <c r="L13" s="49"/>
      <c r="M13" s="49"/>
      <c r="N13" s="49"/>
      <c r="O13" s="35"/>
    </row>
    <row r="14" spans="1:27" ht="99" customHeight="1" x14ac:dyDescent="0.3">
      <c r="A14" s="51"/>
      <c r="B14" s="49"/>
      <c r="C14" s="49" t="s">
        <v>309</v>
      </c>
      <c r="D14" s="49"/>
      <c r="E14" s="206" t="str">
        <f>V2</f>
        <v>IV Hydration, Extremely Nephrotoxic, Electrolyte imbalance</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A38"/>
  <sheetViews>
    <sheetView workbookViewId="0">
      <selection activeCell="E5" sqref="E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Meds'!A51</f>
        <v>0</v>
      </c>
      <c r="R2" t="str">
        <f>'Protected - Detail re Meds'!B51</f>
        <v>Gancyclovir/Cytovene</v>
      </c>
      <c r="S2" t="str">
        <f>'Protected - Detail re Meds'!C51</f>
        <v>Anti-infectives</v>
      </c>
      <c r="T2" t="str">
        <f>'Protected - Detail re Meds'!D51</f>
        <v>Viral Infection</v>
      </c>
      <c r="U2" t="str">
        <f>'Protected - Detail re Meds'!E51</f>
        <v>CrCl, CBC ċ diff + Plts</v>
      </c>
      <c r="V2" t="str">
        <f>'Protected - Detail re Meds'!F51</f>
        <v>IV Hydration, Extremely Nephrotoxic, Potential carcinogen</v>
      </c>
      <c r="W2" t="str">
        <f>'Protected - Detail re Meds'!G51</f>
        <v>X</v>
      </c>
      <c r="X2" t="str">
        <f>'Protected - Detail re Meds'!H51</f>
        <v>X</v>
      </c>
      <c r="Y2">
        <f>'Protected - Detail re Meds'!I51</f>
        <v>0</v>
      </c>
      <c r="Z2">
        <f>'Protected - Detail re Meds'!J51</f>
        <v>0</v>
      </c>
      <c r="AA2">
        <f>'Protected - Detail re Meds'!L51</f>
        <v>0</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211" t="str">
        <f>R2</f>
        <v>Gancyclovir/Cytovene</v>
      </c>
      <c r="C6" s="211"/>
      <c r="D6" s="211"/>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Viral Infection</v>
      </c>
      <c r="F12" s="205"/>
      <c r="G12" s="205"/>
      <c r="H12" s="205"/>
      <c r="I12" s="205"/>
      <c r="J12" s="50"/>
      <c r="K12" s="49"/>
      <c r="L12" s="49"/>
      <c r="M12" s="49"/>
      <c r="N12" s="49"/>
      <c r="O12" s="35"/>
    </row>
    <row r="13" spans="1:27" ht="18.75" x14ac:dyDescent="0.3">
      <c r="A13" s="51"/>
      <c r="B13" s="49"/>
      <c r="C13" s="49" t="s">
        <v>296</v>
      </c>
      <c r="D13" s="49"/>
      <c r="E13" s="205" t="str">
        <f>U2</f>
        <v>CrCl, CBC ċ diff + Plts</v>
      </c>
      <c r="F13" s="205"/>
      <c r="G13" s="205"/>
      <c r="H13" s="205"/>
      <c r="I13" s="194"/>
      <c r="J13" s="50"/>
      <c r="K13" s="49"/>
      <c r="L13" s="49"/>
      <c r="M13" s="49"/>
      <c r="N13" s="49"/>
      <c r="O13" s="35"/>
    </row>
    <row r="14" spans="1:27" ht="99" customHeight="1" x14ac:dyDescent="0.3">
      <c r="A14" s="51"/>
      <c r="B14" s="49"/>
      <c r="C14" s="49" t="s">
        <v>309</v>
      </c>
      <c r="D14" s="49"/>
      <c r="E14" s="206" t="str">
        <f>V2</f>
        <v>IV Hydration, Extremely Nephrotoxic, Potential carcinogen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Meds'!A52</f>
        <v>0</v>
      </c>
      <c r="R2" t="str">
        <f>'Protected - Detail re Meds'!B52</f>
        <v>Micafungin/Mycamine</v>
      </c>
      <c r="S2" t="str">
        <f>'Protected - Detail re Meds'!C52</f>
        <v>Anti-infectives</v>
      </c>
      <c r="T2" t="str">
        <f>'Protected - Detail re Meds'!D52</f>
        <v>Fungal Infection</v>
      </c>
      <c r="U2" t="str">
        <f>'Protected - Detail re Meds'!E52</f>
        <v>CBC, BUN, Cr, LFTs</v>
      </c>
      <c r="V2" t="str">
        <f>'Protected - Detail re Meds'!F52</f>
        <v>Hemolytic Anemia, signs of Liver dysfunction</v>
      </c>
      <c r="W2" t="str">
        <f>'Protected - Detail re Meds'!G52</f>
        <v>X</v>
      </c>
      <c r="X2">
        <f>'Protected - Detail re Meds'!H52</f>
        <v>0</v>
      </c>
      <c r="Y2">
        <f>'Protected - Detail re Meds'!I52</f>
        <v>0</v>
      </c>
      <c r="Z2">
        <f>'Protected - Detail re Meds'!J52</f>
        <v>0</v>
      </c>
      <c r="AA2">
        <f>'Protected - Detail re Meds'!L52</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Micafungin/Mycamine</v>
      </c>
      <c r="C6" s="211"/>
      <c r="D6" s="211"/>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CBC, BUN, Cr, LFTs</v>
      </c>
      <c r="F13" s="205"/>
      <c r="G13" s="205"/>
      <c r="H13" s="205"/>
      <c r="I13" s="194"/>
      <c r="J13" s="50"/>
      <c r="K13" s="49"/>
      <c r="L13" s="49"/>
      <c r="M13" s="49"/>
      <c r="N13" s="49"/>
      <c r="O13" s="35"/>
    </row>
    <row r="14" spans="1:27" ht="99" customHeight="1" x14ac:dyDescent="0.3">
      <c r="A14" s="51"/>
      <c r="B14" s="49"/>
      <c r="C14" s="49" t="s">
        <v>309</v>
      </c>
      <c r="D14" s="49"/>
      <c r="E14" s="206" t="str">
        <f>V2</f>
        <v>Hemolytic Anemia, signs of Liver dysfunction</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A38"/>
  <sheetViews>
    <sheetView workbookViewId="0">
      <selection activeCell="C32" sqref="C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Meds'!A53</f>
        <v>1</v>
      </c>
      <c r="R2" t="str">
        <f>'Protected - Detail re Meds'!B53</f>
        <v>Doxorubicin/Adriamycin</v>
      </c>
      <c r="S2" t="str">
        <f>'Protected - Detail re Meds'!C53</f>
        <v>Chemotherapy</v>
      </c>
      <c r="T2" t="str">
        <f>'Protected - Detail re Meds'!D53</f>
        <v>Cancer</v>
      </c>
      <c r="U2" t="str">
        <f>'Protected - Detail re Meds'!E53</f>
        <v xml:space="preserve">CBC ċ diff + Plts, Uric acid, CMP </v>
      </c>
      <c r="V2" t="str">
        <f>'Protected - Detail re Meds'!F53</f>
        <v>Obtain parameters for VS; CHF, Arrythmias, Cardiotoxicity</v>
      </c>
      <c r="W2" t="str">
        <f>'Protected - Detail re Meds'!G53</f>
        <v>X</v>
      </c>
      <c r="X2" t="str">
        <f>'Protected - Detail re Meds'!H53</f>
        <v>X</v>
      </c>
      <c r="Y2">
        <f>'Protected - Detail re Meds'!I53</f>
        <v>0</v>
      </c>
      <c r="Z2" t="str">
        <f>'Protected - Detail re Meds'!J53</f>
        <v>X</v>
      </c>
      <c r="AA2" t="str">
        <f>'Protected - Detail re Meds'!L53</f>
        <v>Med Chemotherapeutic agents</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211" t="str">
        <f>R2</f>
        <v>Doxorubicin/Adriamycin</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 xml:space="preserve">CBC ċ diff + Plts, Uric acid, CMP </v>
      </c>
      <c r="F13" s="205"/>
      <c r="G13" s="205"/>
      <c r="H13" s="205"/>
      <c r="I13" s="194"/>
      <c r="J13" s="50"/>
      <c r="K13" s="49"/>
      <c r="L13" s="49"/>
      <c r="M13" s="49"/>
      <c r="N13" s="49"/>
      <c r="O13" s="35"/>
    </row>
    <row r="14" spans="1:27" ht="99" customHeight="1" x14ac:dyDescent="0.3">
      <c r="A14" s="51"/>
      <c r="B14" s="49"/>
      <c r="C14" s="49" t="s">
        <v>309</v>
      </c>
      <c r="D14" s="49"/>
      <c r="E14" s="206" t="str">
        <f>V2</f>
        <v>Obtain parameters for VS; CHF, Arrythmias, Cardiotoxicity</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A39"/>
  <sheetViews>
    <sheetView workbookViewId="0">
      <selection activeCell="C37" sqref="C3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Meds'!A54</f>
        <v>1</v>
      </c>
      <c r="R2" t="str">
        <f>'Protected - Detail re Meds'!B54</f>
        <v>Blinatumomab/Blincyto</v>
      </c>
      <c r="S2" t="str">
        <f>'Protected - Detail re Meds'!C54</f>
        <v>Chemotherapy</v>
      </c>
      <c r="T2" t="str">
        <f>'Protected - Detail re Meds'!D54</f>
        <v>Cancer</v>
      </c>
      <c r="U2" t="str">
        <f>'Protected - Detail re Meds'!E54</f>
        <v>CBC ċ diff + Plts, BMP</v>
      </c>
      <c r="V2" t="str">
        <f>'Protected - Detail re Meds'!F54</f>
        <v>Daily=wts, VS and Neuro checks, 2 pump in home and ensure extra medication available, no flush of medline 0.2 micron filter, Monitor for:changes in behavior, seizures, speech disorders, cytokline release such as chills, hypotension, wheezing</v>
      </c>
      <c r="W2" t="str">
        <f>'Protected - Detail re Meds'!G54</f>
        <v>X</v>
      </c>
      <c r="X2" t="str">
        <f>'Protected - Detail re Meds'!H54</f>
        <v>X</v>
      </c>
      <c r="Y2">
        <f>'Protected - Detail re Meds'!I54</f>
        <v>0</v>
      </c>
      <c r="Z2">
        <f>'Protected - Detail re Meds'!J54</f>
        <v>0</v>
      </c>
      <c r="AA2" t="str">
        <f>'Protected - Detail re Meds'!L54</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Blinatumomab/Blincyto</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 BMP</v>
      </c>
      <c r="F13" s="205"/>
      <c r="G13" s="205"/>
      <c r="H13" s="205"/>
      <c r="I13" s="194"/>
      <c r="J13" s="50"/>
      <c r="K13" s="49"/>
      <c r="L13" s="49"/>
      <c r="M13" s="49"/>
      <c r="N13" s="49"/>
      <c r="O13" s="35"/>
    </row>
    <row r="14" spans="1:27" ht="99" customHeight="1" x14ac:dyDescent="0.3">
      <c r="A14" s="51"/>
      <c r="B14" s="49"/>
      <c r="C14" s="49" t="s">
        <v>309</v>
      </c>
      <c r="D14" s="49"/>
      <c r="E14" s="215" t="str">
        <f>V2</f>
        <v>Daily=wts, VS and Neuro checks, 2 pump in home and ensure extra medication available, no flush of medline 0.2 micron filter, Monitor for:changes in behavior, seizures, speech disorders, cytokline release such as chills, hypotension, wheezing</v>
      </c>
      <c r="F14" s="215"/>
      <c r="G14" s="215"/>
      <c r="H14" s="215"/>
      <c r="I14" s="215"/>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7"/>
      <c r="F24" s="47"/>
      <c r="G24" s="47"/>
      <c r="H24" s="47"/>
      <c r="I24" s="49"/>
      <c r="J24" s="50"/>
      <c r="K24" s="49"/>
      <c r="L24" s="49"/>
      <c r="M24" s="49"/>
      <c r="N24" s="49"/>
      <c r="O24" s="35"/>
    </row>
    <row r="25" spans="1:15" ht="18.75" x14ac:dyDescent="0.3">
      <c r="A25" s="87" t="s">
        <v>404</v>
      </c>
      <c r="B25" s="86" t="s">
        <v>403</v>
      </c>
      <c r="C25" s="49"/>
      <c r="D25" s="49"/>
      <c r="E25" s="49"/>
      <c r="F25" s="75"/>
      <c r="G25" s="75"/>
      <c r="H25" s="75"/>
      <c r="I25" s="49"/>
      <c r="J25" s="50"/>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AA38"/>
  <sheetViews>
    <sheetView workbookViewId="0">
      <selection activeCell="D33" sqref="D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Meds'!A55</f>
        <v>2</v>
      </c>
      <c r="R2" t="str">
        <f>'Protected - Detail re Meds'!B55</f>
        <v>Cytarabine/Ara-C</v>
      </c>
      <c r="S2" t="str">
        <f>'Protected - Detail re Meds'!C55</f>
        <v>Chemotherapy</v>
      </c>
      <c r="T2" t="str">
        <f>'Protected - Detail re Meds'!D55</f>
        <v>Cancer</v>
      </c>
      <c r="U2" t="str">
        <f>'Protected - Detail re Meds'!E55</f>
        <v>CBC ċ diff + Plts</v>
      </c>
      <c r="V2" t="str">
        <f>'Protected - Detail re Meds'!F55</f>
        <v>Obtain order for prophylactic antiemetics; N/V, Bleeding, Neutropenia, Neurotoxic; Can be given IV Push, 100-200 mg over 1-3 minutes</v>
      </c>
      <c r="W2" t="str">
        <f>'Protected - Detail re Meds'!G55</f>
        <v>X</v>
      </c>
      <c r="X2" t="str">
        <f>'Protected - Detail re Meds'!H55</f>
        <v>X</v>
      </c>
      <c r="Y2" t="str">
        <f>'Protected - Detail re Meds'!I55</f>
        <v>X</v>
      </c>
      <c r="Z2">
        <f>'Protected - Detail re Meds'!J55</f>
        <v>0</v>
      </c>
      <c r="AA2" t="str">
        <f>'Protected - Detail re Meds'!L55</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Cytarabine/Ara-C</v>
      </c>
      <c r="C6" s="211"/>
      <c r="D6" s="211"/>
      <c r="E6" s="75"/>
      <c r="F6" s="47" t="s">
        <v>293</v>
      </c>
      <c r="G6" s="74">
        <f>IF(Q2=0,"n/a",Q2)</f>
        <v>2</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v>
      </c>
      <c r="F13" s="205"/>
      <c r="G13" s="205"/>
      <c r="H13" s="205"/>
      <c r="I13" s="194"/>
      <c r="J13" s="50"/>
      <c r="K13" s="49"/>
      <c r="L13" s="49"/>
      <c r="M13" s="49"/>
      <c r="N13" s="49"/>
      <c r="O13" s="35"/>
    </row>
    <row r="14" spans="1:27" ht="99" customHeight="1" x14ac:dyDescent="0.3">
      <c r="A14" s="51"/>
      <c r="B14" s="49"/>
      <c r="C14" s="49" t="s">
        <v>309</v>
      </c>
      <c r="D14" s="49"/>
      <c r="E14" s="216" t="str">
        <f>V2</f>
        <v>Obtain order for prophylactic antiemetics; N/V, Bleeding, Neutropenia, Neurotoxic; Can be given IV Push, 100-200 mg over 1-3 minutes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A38"/>
  <sheetViews>
    <sheetView workbookViewId="0">
      <selection sqref="A1:J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Meds'!A56</f>
        <v>1</v>
      </c>
      <c r="R2" t="str">
        <f>'Protected - Detail re Meds'!B56</f>
        <v>Etoposide/Vepacid VP</v>
      </c>
      <c r="S2" t="str">
        <f>'Protected - Detail re Meds'!C56</f>
        <v>Chemotherapy</v>
      </c>
      <c r="T2" t="str">
        <f>'Protected - Detail re Meds'!D56</f>
        <v>Cancer</v>
      </c>
      <c r="U2" t="str">
        <f>'Protected - Detail re Meds'!E56</f>
        <v>CBC ċ diff + Plts</v>
      </c>
      <c r="V2" t="str">
        <f>'Protected - Detail re Meds'!F56</f>
        <v>IV Hydration, Neutropenia, Mouth ulcers, Bleeding</v>
      </c>
      <c r="W2" t="str">
        <f>'Protected - Detail re Meds'!G56</f>
        <v>X</v>
      </c>
      <c r="X2" t="str">
        <f>'Protected - Detail re Meds'!H56</f>
        <v>X</v>
      </c>
      <c r="Y2">
        <f>'Protected - Detail re Meds'!I56</f>
        <v>0</v>
      </c>
      <c r="Z2" t="str">
        <f>'Protected - Detail re Meds'!J56</f>
        <v>X</v>
      </c>
      <c r="AA2" t="str">
        <f>'Protected - Detail re Meds'!L56</f>
        <v>Med Chemotherapeutic agents</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Etoposide/Vepacid VP</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v>
      </c>
      <c r="F13" s="205"/>
      <c r="G13" s="205"/>
      <c r="H13" s="205"/>
      <c r="I13" s="194"/>
      <c r="J13" s="50"/>
      <c r="K13" s="49"/>
      <c r="L13" s="49"/>
      <c r="M13" s="49"/>
      <c r="N13" s="49"/>
      <c r="O13" s="35"/>
    </row>
    <row r="14" spans="1:27" ht="99" customHeight="1" x14ac:dyDescent="0.3">
      <c r="A14" s="51"/>
      <c r="B14" s="49"/>
      <c r="C14" s="49" t="s">
        <v>309</v>
      </c>
      <c r="D14" s="49"/>
      <c r="E14" s="216" t="str">
        <f>V2</f>
        <v>IV Hydration, Neutropenia, Mouth ulcers, Bleeding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A38"/>
  <sheetViews>
    <sheetView topLeftCell="A26" workbookViewId="0">
      <selection activeCell="F32" sqref="F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Meds'!A45</f>
        <v>1</v>
      </c>
      <c r="R2" t="str">
        <f>'Protected - Detail re Meds'!B45</f>
        <v>Amphotericin B</v>
      </c>
      <c r="S2" t="str">
        <f>'Protected - Detail re Meds'!C45</f>
        <v>Anti-infectives</v>
      </c>
      <c r="T2" t="str">
        <f>'Protected - Detail re Meds'!D45</f>
        <v>Fungal Infection</v>
      </c>
      <c r="U2" t="str">
        <f>'Protected - Detail re Meds'!E45</f>
        <v>CBC, PT, Lytes, BUN, Cr, LFTS</v>
      </c>
      <c r="V2" t="str">
        <f>'Protected - Detail re Meds'!F45</f>
        <v>Long Visit, Premed, VS, ↑ Hydration, Stop infusion for severe chills, fever, dyspnea for all formulas, Lipid formulas S/E less severe, Flush ċ D5W</v>
      </c>
      <c r="W2" t="str">
        <f>'Protected - Detail re Meds'!G45</f>
        <v>X</v>
      </c>
      <c r="X2" t="str">
        <f>'Protected - Detail re Meds'!H45</f>
        <v>X</v>
      </c>
      <c r="Y2">
        <f>'Protected - Detail re Meds'!I45</f>
        <v>0</v>
      </c>
      <c r="Z2">
        <f>'Protected - Detail re Meds'!J45</f>
        <v>0</v>
      </c>
      <c r="AA2">
        <f>'Protected - Detail re Meds'!L45</f>
        <v>0</v>
      </c>
    </row>
    <row r="3" spans="1:27" ht="21" x14ac:dyDescent="0.35">
      <c r="A3" s="113" t="s">
        <v>432</v>
      </c>
      <c r="B3" s="113"/>
      <c r="C3" s="77"/>
      <c r="D3" s="77"/>
      <c r="E3" s="77"/>
      <c r="F3" s="77"/>
      <c r="G3" s="77"/>
      <c r="H3" s="77"/>
      <c r="I3" s="77"/>
      <c r="J3" s="78"/>
      <c r="K3" s="77"/>
      <c r="L3" s="77"/>
      <c r="M3" s="77"/>
      <c r="N3" s="77"/>
      <c r="O3" s="37"/>
    </row>
    <row r="4" spans="1:27" ht="21" x14ac:dyDescent="0.35">
      <c r="A4" s="114" t="s">
        <v>439</v>
      </c>
      <c r="B4" s="114"/>
      <c r="C4" s="77"/>
      <c r="D4" s="77"/>
      <c r="E4" s="77"/>
      <c r="F4" s="77"/>
      <c r="G4" s="77"/>
      <c r="H4" s="77"/>
      <c r="I4" s="77"/>
      <c r="J4" s="78"/>
      <c r="K4" s="77"/>
      <c r="L4" s="77"/>
      <c r="M4" s="77"/>
      <c r="N4" s="77"/>
      <c r="O4" s="37"/>
    </row>
    <row r="5" spans="1:27" ht="18.75" x14ac:dyDescent="0.3">
      <c r="A5" s="44"/>
      <c r="B5" s="114"/>
      <c r="C5" s="75"/>
      <c r="D5" s="75"/>
      <c r="E5" s="75"/>
      <c r="F5" s="75"/>
      <c r="G5" s="75"/>
      <c r="H5" s="75"/>
      <c r="I5" s="75"/>
      <c r="J5" s="45"/>
      <c r="K5" s="75"/>
      <c r="L5" s="75"/>
      <c r="M5" s="75"/>
      <c r="N5" s="75"/>
      <c r="O5" s="32"/>
    </row>
    <row r="6" spans="1:27" ht="18.75" x14ac:dyDescent="0.3">
      <c r="A6" s="46" t="s">
        <v>294</v>
      </c>
      <c r="B6" s="195" t="str">
        <f>R2</f>
        <v>Amphotericin B</v>
      </c>
      <c r="C6" s="195"/>
      <c r="D6" s="195"/>
      <c r="E6" s="75"/>
      <c r="F6" s="47" t="s">
        <v>293</v>
      </c>
      <c r="G6" s="74">
        <f>IF(Q2=0,"n/a",Q2)</f>
        <v>1</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Fungal Infection</v>
      </c>
      <c r="F12" s="205"/>
      <c r="G12" s="205"/>
      <c r="H12" s="205"/>
      <c r="I12" s="205"/>
      <c r="J12" s="50"/>
      <c r="K12" s="49"/>
      <c r="L12" s="49"/>
      <c r="M12" s="49"/>
      <c r="N12" s="49"/>
      <c r="O12" s="35"/>
    </row>
    <row r="13" spans="1:27" ht="18.75" x14ac:dyDescent="0.3">
      <c r="A13" s="51"/>
      <c r="B13" s="49"/>
      <c r="C13" s="49" t="s">
        <v>296</v>
      </c>
      <c r="D13" s="49"/>
      <c r="E13" s="205" t="str">
        <f>U2</f>
        <v>CBC, PT, Lytes, BUN, Cr, LFTS</v>
      </c>
      <c r="F13" s="205"/>
      <c r="G13" s="205"/>
      <c r="H13" s="205"/>
      <c r="I13" s="194"/>
      <c r="J13" s="50"/>
      <c r="K13" s="49"/>
      <c r="L13" s="49"/>
      <c r="M13" s="49"/>
      <c r="N13" s="49"/>
      <c r="O13" s="35"/>
    </row>
    <row r="14" spans="1:27" ht="99" customHeight="1" x14ac:dyDescent="0.3">
      <c r="A14" s="51"/>
      <c r="B14" s="49"/>
      <c r="C14" s="49" t="s">
        <v>309</v>
      </c>
      <c r="D14" s="49"/>
      <c r="E14" s="206" t="str">
        <f>V2</f>
        <v>Long Visit, Premed, VS, ↑ Hydration, Stop infusion for severe chills, fever, dyspnea for all formulas, Lipid formulas S/E less severe, Flush ċ D5W</v>
      </c>
      <c r="F14" s="206"/>
      <c r="G14" s="206"/>
      <c r="H14" s="206"/>
      <c r="I14" s="20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A38"/>
  <sheetViews>
    <sheetView workbookViewId="0">
      <selection activeCell="K17" sqref="K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Meds'!A57</f>
        <v>2</v>
      </c>
      <c r="R2" t="str">
        <f>'Protected - Detail re Meds'!B57</f>
        <v>Irinotecan/Camptosar</v>
      </c>
      <c r="S2" t="str">
        <f>'Protected - Detail re Meds'!C57</f>
        <v>Chemotherapy</v>
      </c>
      <c r="T2" t="str">
        <f>'Protected - Detail re Meds'!D57</f>
        <v>Cancer</v>
      </c>
      <c r="U2" t="str">
        <f>'Protected - Detail re Meds'!E57</f>
        <v>CBC ċ diff + Plts, Cr, BUN</v>
      </c>
      <c r="V2" t="str">
        <f>'Protected - Detail re Meds'!F57</f>
        <v>IV Hydration, Premed ċ Antiemetics, Severe diarrhea, Electrolyte imbalance, Neutropenia</v>
      </c>
      <c r="W2" t="str">
        <f>'Protected - Detail re Meds'!G57</f>
        <v>X</v>
      </c>
      <c r="X2" t="str">
        <f>'Protected - Detail re Meds'!H57</f>
        <v>X</v>
      </c>
      <c r="Y2">
        <f>'Protected - Detail re Meds'!I57</f>
        <v>0</v>
      </c>
      <c r="Z2">
        <f>'Protected - Detail re Meds'!J57</f>
        <v>0</v>
      </c>
      <c r="AA2" t="str">
        <f>'Protected - Detail re Meds'!L57</f>
        <v>Med Chemotherapeutic agents</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Irinotecan/Camptosar</v>
      </c>
      <c r="C6" s="211"/>
      <c r="D6" s="211"/>
      <c r="E6" s="75"/>
      <c r="F6" s="47" t="s">
        <v>293</v>
      </c>
      <c r="G6" s="74">
        <f>IF(Q2=0,"n/a",Q2)</f>
        <v>2</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 Cr, BUN</v>
      </c>
      <c r="F13" s="205"/>
      <c r="G13" s="205"/>
      <c r="H13" s="205"/>
      <c r="I13" s="194"/>
      <c r="J13" s="50"/>
      <c r="K13" s="49"/>
      <c r="L13" s="49"/>
      <c r="M13" s="49"/>
      <c r="N13" s="49"/>
      <c r="O13" s="35"/>
    </row>
    <row r="14" spans="1:27" ht="99" customHeight="1" x14ac:dyDescent="0.3">
      <c r="A14" s="51"/>
      <c r="B14" s="49"/>
      <c r="C14" s="49" t="s">
        <v>309</v>
      </c>
      <c r="D14" s="49"/>
      <c r="E14" s="216" t="str">
        <f>V2</f>
        <v>IV Hydration, Premed ċ Antiemetics, Severe diarrhea, Electrolyte imbalance, Neutropenia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Meds'!A58</f>
        <v>2</v>
      </c>
      <c r="R2" t="str">
        <f>'Protected - Detail re Meds'!B58</f>
        <v>Methotrexate/MTX</v>
      </c>
      <c r="S2" t="str">
        <f>'Protected - Detail re Meds'!C58</f>
        <v>Chemotherapy</v>
      </c>
      <c r="T2" t="str">
        <f>'Protected - Detail re Meds'!D58</f>
        <v>Cancer, Severe Psoriasis, Severe Rheumatoid Arthritis</v>
      </c>
      <c r="U2" t="str">
        <f>'Protected - Detail re Meds'!E58</f>
        <v>CBC ċ diff + Plts, BMP</v>
      </c>
      <c r="V2" t="str">
        <f>'Protected - Detail re Meds'!F58</f>
        <v>Pneumonitis, Diarrhea, Ulcerative stomatitis, Electrolyte imbalance, Neutropenia; Can be given IV Push, 10 mg per 1 minute, syringe is marked with time to admin</v>
      </c>
      <c r="W2" t="str">
        <f>'Protected - Detail re Meds'!G58</f>
        <v>X</v>
      </c>
      <c r="X2" t="str">
        <f>'Protected - Detail re Meds'!H58</f>
        <v>X</v>
      </c>
      <c r="Y2" t="str">
        <f>'Protected - Detail re Meds'!I58</f>
        <v>X</v>
      </c>
      <c r="Z2">
        <f>'Protected - Detail re Meds'!J58</f>
        <v>0</v>
      </c>
      <c r="AA2" t="str">
        <f>'Protected - Detail re Meds'!L58</f>
        <v>Med Chemotherapeutic agents</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Methotrexate/MTX</v>
      </c>
      <c r="C6" s="211"/>
      <c r="D6" s="211"/>
      <c r="E6" s="75"/>
      <c r="F6" s="47" t="s">
        <v>293</v>
      </c>
      <c r="G6" s="74">
        <f>IF(Q2=0,"n/a",Q2)</f>
        <v>2</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Cancer, Severe Psoriasis, Severe Rheumatoid Arthritis</v>
      </c>
      <c r="F12" s="205"/>
      <c r="G12" s="205"/>
      <c r="H12" s="205"/>
      <c r="I12" s="205"/>
      <c r="J12" s="50"/>
      <c r="K12" s="49"/>
      <c r="L12" s="49"/>
      <c r="M12" s="49"/>
      <c r="N12" s="49"/>
      <c r="O12" s="35"/>
    </row>
    <row r="13" spans="1:27" ht="18.75" x14ac:dyDescent="0.3">
      <c r="A13" s="51"/>
      <c r="B13" s="49"/>
      <c r="C13" s="49" t="s">
        <v>296</v>
      </c>
      <c r="D13" s="49"/>
      <c r="E13" s="205" t="str">
        <f>U2</f>
        <v>CBC ċ diff + Plts, BMP</v>
      </c>
      <c r="F13" s="205"/>
      <c r="G13" s="205"/>
      <c r="H13" s="205"/>
      <c r="I13" s="194"/>
      <c r="J13" s="50"/>
      <c r="K13" s="49"/>
      <c r="L13" s="49"/>
      <c r="M13" s="49"/>
      <c r="N13" s="49"/>
      <c r="O13" s="35"/>
    </row>
    <row r="14" spans="1:27" ht="99" customHeight="1" x14ac:dyDescent="0.3">
      <c r="A14" s="51"/>
      <c r="B14" s="49"/>
      <c r="C14" s="49" t="s">
        <v>309</v>
      </c>
      <c r="D14" s="49"/>
      <c r="E14" s="216" t="str">
        <f>V2</f>
        <v>Pneumonitis, Diarrhea, Ulcerative stomatitis, Electrolyte imbalance, Neutropenia; Can be given IV Push, 10 mg per 1 minute, syringe is marked with time to admin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AA38"/>
  <sheetViews>
    <sheetView workbookViewId="0">
      <selection activeCell="C30" sqref="C3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Meds'!A59</f>
        <v>1</v>
      </c>
      <c r="R2" t="str">
        <f>'Protected - Detail re Meds'!B59</f>
        <v>Vinblastine/VLB</v>
      </c>
      <c r="S2" t="str">
        <f>'Protected - Detail re Meds'!C59</f>
        <v>Chemotherapy</v>
      </c>
      <c r="T2" t="str">
        <f>'Protected - Detail re Meds'!D59</f>
        <v>Cancer</v>
      </c>
      <c r="U2" t="str">
        <f>'Protected - Detail re Meds'!E59</f>
        <v>CBC ċ diff + Plts</v>
      </c>
      <c r="V2" t="str">
        <f>'Protected - Detail re Meds'!F59</f>
        <v>Pulmonary reactions (Bronchospasms), Leukopenia, Thrombocytopenia, Prophylactic antiemetics, Adequate Hydration, N/V</v>
      </c>
      <c r="W2" t="str">
        <f>'Protected - Detail re Meds'!G59</f>
        <v>X</v>
      </c>
      <c r="X2" t="str">
        <f>'Protected - Detail re Meds'!H59</f>
        <v>X</v>
      </c>
      <c r="Y2">
        <f>'Protected - Detail re Meds'!I59</f>
        <v>0</v>
      </c>
      <c r="Z2" t="str">
        <f>'Protected - Detail re Meds'!J59</f>
        <v>X</v>
      </c>
      <c r="AA2" t="str">
        <f>'Protected - Detail re Meds'!L59</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Vinblastine/VLB</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v>
      </c>
      <c r="F13" s="205"/>
      <c r="G13" s="205"/>
      <c r="H13" s="205"/>
      <c r="I13" s="194"/>
      <c r="J13" s="50"/>
      <c r="K13" s="49"/>
      <c r="L13" s="49"/>
      <c r="M13" s="49"/>
      <c r="N13" s="49"/>
      <c r="O13" s="35"/>
    </row>
    <row r="14" spans="1:27" ht="99" customHeight="1" x14ac:dyDescent="0.3">
      <c r="A14" s="51"/>
      <c r="B14" s="49"/>
      <c r="C14" s="49" t="s">
        <v>309</v>
      </c>
      <c r="D14" s="49"/>
      <c r="E14" s="216" t="str">
        <f>V2</f>
        <v>Pulmonary reactions (Bronchospasms), Leukopenia, Thrombocytopenia, Prophylactic antiemetics, Adequate Hydration, N/V</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A38"/>
  <sheetViews>
    <sheetView workbookViewId="0">
      <selection activeCell="C33" sqref="C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Meds'!A60</f>
        <v>1</v>
      </c>
      <c r="R2" t="str">
        <f>'Protected - Detail re Meds'!B60</f>
        <v>Vincristine/VCR</v>
      </c>
      <c r="S2" t="str">
        <f>'Protected - Detail re Meds'!C60</f>
        <v>Chemotherapy</v>
      </c>
      <c r="T2" t="str">
        <f>'Protected - Detail re Meds'!D60</f>
        <v>Cancer</v>
      </c>
      <c r="U2" t="str">
        <f>'Protected - Detail re Meds'!E60</f>
        <v>CBC ċ diff + Plts, LFTs</v>
      </c>
      <c r="V2" t="str">
        <f>'Protected - Detail re Meds'!F60</f>
        <v>IV Hydration, Antiemetics, Constipation, Bleeding</v>
      </c>
      <c r="W2" t="str">
        <f>'Protected - Detail re Meds'!G60</f>
        <v>X</v>
      </c>
      <c r="X2" t="str">
        <f>'Protected - Detail re Meds'!H60</f>
        <v>X</v>
      </c>
      <c r="Y2">
        <f>'Protected - Detail re Meds'!I60</f>
        <v>0</v>
      </c>
      <c r="Z2" t="str">
        <f>'Protected - Detail re Meds'!J60</f>
        <v>X</v>
      </c>
      <c r="AA2" t="str">
        <f>'Protected - Detail re Meds'!L60</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Vincristine/VCR</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 LFTs</v>
      </c>
      <c r="F13" s="205"/>
      <c r="G13" s="205"/>
      <c r="H13" s="205"/>
      <c r="I13" s="194"/>
      <c r="J13" s="50"/>
      <c r="K13" s="49"/>
      <c r="L13" s="49"/>
      <c r="M13" s="49"/>
      <c r="N13" s="49"/>
      <c r="O13" s="35"/>
    </row>
    <row r="14" spans="1:27" ht="99" customHeight="1" x14ac:dyDescent="0.3">
      <c r="A14" s="51"/>
      <c r="B14" s="49"/>
      <c r="C14" s="49" t="s">
        <v>309</v>
      </c>
      <c r="D14" s="49"/>
      <c r="E14" s="216" t="str">
        <f>V2</f>
        <v>IV Hydration, Antiemetics, Constipation, Bleeding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A38"/>
  <sheetViews>
    <sheetView topLeftCell="A25" workbookViewId="0">
      <selection sqref="A1:J3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Meds'!A61</f>
        <v>2</v>
      </c>
      <c r="R2" t="str">
        <f>'Protected - Detail re Meds'!B61</f>
        <v>Fluorouracil/5FU</v>
      </c>
      <c r="S2" t="str">
        <f>'Protected - Detail re Meds'!C61</f>
        <v>Chemotherapy</v>
      </c>
      <c r="T2" t="str">
        <f>'Protected - Detail re Meds'!D61</f>
        <v>Cancer</v>
      </c>
      <c r="U2" t="str">
        <f>'Protected - Detail re Meds'!E61</f>
        <v>CBC ċ diff + Plts, Electrolytes, LFTs</v>
      </c>
      <c r="V2" t="str">
        <f>'Protected - Detail re Meds'!F61</f>
        <v>Mouth sores, Neuropathy, Neutropenia, Thrombocytopenia</v>
      </c>
      <c r="W2" t="str">
        <f>'Protected - Detail re Meds'!G61</f>
        <v>X</v>
      </c>
      <c r="X2" t="str">
        <f>'Protected - Detail re Meds'!H61</f>
        <v>X</v>
      </c>
      <c r="Y2">
        <f>'Protected - Detail re Meds'!I61</f>
        <v>0</v>
      </c>
      <c r="Z2">
        <f>'Protected - Detail re Meds'!J61</f>
        <v>0</v>
      </c>
      <c r="AA2" t="str">
        <f>'Protected - Detail re Meds'!L61</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Fluorouracil/5FU</v>
      </c>
      <c r="C6" s="211"/>
      <c r="D6" s="211"/>
      <c r="E6" s="75"/>
      <c r="F6" s="47" t="s">
        <v>293</v>
      </c>
      <c r="G6" s="74">
        <f>IF(Q2=0,"n/a",Q2)</f>
        <v>2</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18.75" x14ac:dyDescent="0.3">
      <c r="A13" s="51"/>
      <c r="B13" s="49"/>
      <c r="C13" s="49" t="s">
        <v>296</v>
      </c>
      <c r="D13" s="49"/>
      <c r="E13" s="205" t="str">
        <f>U2</f>
        <v>CBC ċ diff + Plts, Electrolytes, LFTs</v>
      </c>
      <c r="F13" s="205"/>
      <c r="G13" s="205"/>
      <c r="H13" s="205"/>
      <c r="I13" s="194"/>
      <c r="J13" s="50"/>
      <c r="K13" s="49"/>
      <c r="L13" s="49"/>
      <c r="M13" s="49"/>
      <c r="N13" s="49"/>
      <c r="O13" s="35"/>
    </row>
    <row r="14" spans="1:27" ht="99" customHeight="1" x14ac:dyDescent="0.3">
      <c r="A14" s="51"/>
      <c r="B14" s="49"/>
      <c r="C14" s="49" t="s">
        <v>309</v>
      </c>
      <c r="D14" s="49"/>
      <c r="E14" s="216" t="str">
        <f>V2</f>
        <v>Mouth sores, Neuropathy, Neutropenia, Thrombocytopenia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A38"/>
  <sheetViews>
    <sheetView workbookViewId="0">
      <selection activeCell="C32" sqref="C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Meds'!A62</f>
        <v>1</v>
      </c>
      <c r="R2" t="str">
        <f>'Protected - Detail re Meds'!B62</f>
        <v>Cocktail: Adriamycin/ Etoposide/ Vinblastine</v>
      </c>
      <c r="S2" t="str">
        <f>'Protected - Detail re Meds'!C62</f>
        <v>Chemotherapy</v>
      </c>
      <c r="T2" t="str">
        <f>'Protected - Detail re Meds'!D62</f>
        <v>Cancer</v>
      </c>
      <c r="U2" t="str">
        <f>'Protected - Detail re Meds'!E62</f>
        <v>See individual drugs for S/E &amp; Labs. MD must be on call for patient</v>
      </c>
      <c r="V2">
        <f>'Protected - Detail re Meds'!F62</f>
        <v>0</v>
      </c>
      <c r="W2" t="str">
        <f>'Protected - Detail re Meds'!G62</f>
        <v>X</v>
      </c>
      <c r="X2" t="str">
        <f>'Protected - Detail re Meds'!H62</f>
        <v>X</v>
      </c>
      <c r="Y2">
        <f>'Protected - Detail re Meds'!I62</f>
        <v>0</v>
      </c>
      <c r="Z2" t="str">
        <f>'Protected - Detail re Meds'!J62</f>
        <v>X</v>
      </c>
      <c r="AA2" t="str">
        <f>'Protected - Detail re Meds'!L62</f>
        <v>Med Chemotherapeutic agents</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Cocktail: Adriamycin/ Etoposide/ Vinblastine</v>
      </c>
      <c r="C6" s="211"/>
      <c r="D6" s="211"/>
      <c r="E6" s="75"/>
      <c r="F6" s="47" t="s">
        <v>293</v>
      </c>
      <c r="G6" s="74">
        <f>IF(Q2=0,"n/a",Q2)</f>
        <v>1</v>
      </c>
      <c r="H6" s="34"/>
      <c r="I6" s="34"/>
      <c r="J6" s="48"/>
      <c r="K6" s="34"/>
      <c r="L6" s="34"/>
      <c r="M6" s="34"/>
      <c r="N6" s="34"/>
      <c r="O6" s="34"/>
    </row>
    <row r="7" spans="1:27" ht="18.75" x14ac:dyDescent="0.3">
      <c r="A7" s="46" t="s">
        <v>292</v>
      </c>
      <c r="B7" s="197" t="str">
        <f>S2</f>
        <v>Chemotherapy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18.75" x14ac:dyDescent="0.3">
      <c r="A12" s="51"/>
      <c r="B12" s="49"/>
      <c r="C12" s="49" t="s">
        <v>295</v>
      </c>
      <c r="D12" s="49"/>
      <c r="E12" s="205" t="str">
        <f>T2</f>
        <v>Cancer</v>
      </c>
      <c r="F12" s="205"/>
      <c r="G12" s="205"/>
      <c r="H12" s="205"/>
      <c r="I12" s="205"/>
      <c r="J12" s="50"/>
      <c r="K12" s="49"/>
      <c r="L12" s="49"/>
      <c r="M12" s="49"/>
      <c r="N12" s="49"/>
      <c r="O12" s="35"/>
    </row>
    <row r="13" spans="1:27" ht="40.5" customHeight="1" x14ac:dyDescent="0.3">
      <c r="A13" s="51"/>
      <c r="B13" s="49"/>
      <c r="C13" s="49" t="s">
        <v>296</v>
      </c>
      <c r="D13" s="49"/>
      <c r="E13" s="217" t="str">
        <f>U2</f>
        <v>See individual drugs for S/E &amp; Labs. MD must be on call for patient</v>
      </c>
      <c r="F13" s="217"/>
      <c r="G13" s="217"/>
      <c r="H13" s="217"/>
      <c r="I13" s="218"/>
      <c r="J13" s="50"/>
      <c r="K13" s="49"/>
      <c r="L13" s="49"/>
      <c r="M13" s="49"/>
      <c r="N13" s="49"/>
      <c r="O13" s="35"/>
    </row>
    <row r="14" spans="1:27" ht="99" customHeight="1" x14ac:dyDescent="0.3">
      <c r="A14" s="51"/>
      <c r="B14" s="49"/>
      <c r="C14" s="49" t="s">
        <v>309</v>
      </c>
      <c r="D14" s="49"/>
      <c r="E14" s="216" t="s">
        <v>195</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Y</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Chemotherapeutic agents</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A38"/>
  <sheetViews>
    <sheetView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Meds'!A63</f>
        <v>1</v>
      </c>
      <c r="R2" t="str">
        <f>'Protected - Detail re Meds'!B63</f>
        <v>Bumetanide/Bumex</v>
      </c>
      <c r="S2" t="str">
        <f>'Protected - Detail re Meds'!C63</f>
        <v>Diuretics</v>
      </c>
      <c r="T2" t="str">
        <f>'Protected - Detail re Meds'!D63</f>
        <v>Heart disease</v>
      </c>
      <c r="U2" t="str">
        <f>'Protected - Detail re Meds'!E63</f>
        <v>BMP</v>
      </c>
      <c r="V2" t="str">
        <f>'Protected - Detail re Meds'!F63</f>
        <v>Obtain parameters for BP, Pulse, Weight; Electrolyte depletion, Hypotension; IV Push up to 4mg up to twice a day over 1-2 minutes; Nurse remains with patient for 30 minutes post-infusion for VS monitoring</v>
      </c>
      <c r="W2">
        <f>'Protected - Detail re Meds'!G63</f>
        <v>0</v>
      </c>
      <c r="X2">
        <f>'Protected - Detail re Meds'!H63</f>
        <v>0</v>
      </c>
      <c r="Y2" t="str">
        <f>'Protected - Detail re Meds'!I63</f>
        <v>X</v>
      </c>
      <c r="Z2">
        <f>'Protected - Detail re Meds'!J63</f>
        <v>0</v>
      </c>
      <c r="AA2">
        <f>'Protected - Detail re Meds'!L63</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Bumetanide/Bumex</v>
      </c>
      <c r="C6" s="211"/>
      <c r="D6" s="211"/>
      <c r="E6" s="75"/>
      <c r="F6" s="47" t="s">
        <v>293</v>
      </c>
      <c r="G6" s="74">
        <f>IF(Q2=0,"n/a",Q2)</f>
        <v>1</v>
      </c>
      <c r="H6" s="34"/>
      <c r="I6" s="34"/>
      <c r="J6" s="48"/>
      <c r="K6" s="34"/>
      <c r="L6" s="34"/>
      <c r="M6" s="34"/>
      <c r="N6" s="34"/>
      <c r="O6" s="34"/>
    </row>
    <row r="7" spans="1:27" ht="18.75" x14ac:dyDescent="0.3">
      <c r="A7" s="46" t="s">
        <v>292</v>
      </c>
      <c r="B7" s="197" t="str">
        <f>S2</f>
        <v>Diuretics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Heart disease</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108" customHeight="1" x14ac:dyDescent="0.3">
      <c r="A14" s="51"/>
      <c r="B14" s="49"/>
      <c r="C14" s="88" t="s">
        <v>309</v>
      </c>
      <c r="D14" s="49"/>
      <c r="E14" s="216" t="str">
        <f>V2</f>
        <v>Obtain parameters for BP, Pulse, Weight; Electrolyte depletion, Hypotension; IV Push up to 4mg up to twice a day over 1-2 minutes; Nurse remains with patient for 30 minutes post-infusion for VS monitoring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A38"/>
  <sheetViews>
    <sheetView workbookViewId="0">
      <selection activeCell="D14" sqref="D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Meds'!A64</f>
        <v>1</v>
      </c>
      <c r="R2" t="str">
        <f>'Protected - Detail re Meds'!B64</f>
        <v>Chlorothiazide/Diuril</v>
      </c>
      <c r="S2" t="str">
        <f>'Protected - Detail re Meds'!C64</f>
        <v>Diuretics</v>
      </c>
      <c r="T2" t="str">
        <f>'Protected - Detail re Meds'!D64</f>
        <v>Heart disease</v>
      </c>
      <c r="U2" t="str">
        <f>'Protected - Detail re Meds'!E64</f>
        <v>BUN, Cr, Lytes</v>
      </c>
      <c r="V2" t="str">
        <f>'Protected - Detail re Meds'!F64</f>
        <v>Obtain parameters for BP, Pulse, Weight; Dizziness, high blood sugar, Electrolye depletion; Nurse remains with patient for 30 minutes post-infusion for VS monitoring</v>
      </c>
      <c r="W2" t="str">
        <f>'Protected - Detail re Meds'!G64</f>
        <v>X</v>
      </c>
      <c r="X2">
        <f>'Protected - Detail re Meds'!H64</f>
        <v>0</v>
      </c>
      <c r="Y2">
        <f>'Protected - Detail re Meds'!I64</f>
        <v>0</v>
      </c>
      <c r="Z2">
        <f>'Protected - Detail re Meds'!J64</f>
        <v>0</v>
      </c>
      <c r="AA2">
        <f>'Protected - Detail re Meds'!L64</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Chlorothiazide/Diuril</v>
      </c>
      <c r="C6" s="211"/>
      <c r="D6" s="211"/>
      <c r="E6" s="75"/>
      <c r="F6" s="47" t="s">
        <v>293</v>
      </c>
      <c r="G6" s="74">
        <f>IF(Q2=0,"n/a",Q2)</f>
        <v>1</v>
      </c>
      <c r="H6" s="34"/>
      <c r="I6" s="34"/>
      <c r="J6" s="48"/>
      <c r="K6" s="34"/>
      <c r="L6" s="34"/>
      <c r="M6" s="34"/>
      <c r="N6" s="34"/>
      <c r="O6" s="34"/>
    </row>
    <row r="7" spans="1:27" ht="18.75" x14ac:dyDescent="0.3">
      <c r="A7" s="46" t="s">
        <v>292</v>
      </c>
      <c r="B7" s="197" t="str">
        <f>S2</f>
        <v>Diuretics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Heart disease</v>
      </c>
      <c r="F12" s="205"/>
      <c r="G12" s="205"/>
      <c r="H12" s="205"/>
      <c r="I12" s="205"/>
      <c r="J12" s="50"/>
      <c r="K12" s="49"/>
      <c r="L12" s="49"/>
      <c r="M12" s="49"/>
      <c r="N12" s="49"/>
      <c r="O12" s="35"/>
    </row>
    <row r="13" spans="1:27" ht="18.75" x14ac:dyDescent="0.3">
      <c r="A13" s="51"/>
      <c r="B13" s="49"/>
      <c r="C13" s="49" t="s">
        <v>296</v>
      </c>
      <c r="D13" s="49"/>
      <c r="E13" s="205" t="str">
        <f>U2</f>
        <v>BUN, Cr, Lytes</v>
      </c>
      <c r="F13" s="205"/>
      <c r="G13" s="205"/>
      <c r="H13" s="205"/>
      <c r="I13" s="194"/>
      <c r="J13" s="50"/>
      <c r="K13" s="49"/>
      <c r="L13" s="49"/>
      <c r="M13" s="49"/>
      <c r="N13" s="49"/>
      <c r="O13" s="35"/>
    </row>
    <row r="14" spans="1:27" ht="99" customHeight="1" x14ac:dyDescent="0.3">
      <c r="A14" s="51"/>
      <c r="B14" s="49"/>
      <c r="C14" s="88" t="s">
        <v>309</v>
      </c>
      <c r="D14" s="49"/>
      <c r="E14" s="216" t="str">
        <f>V2</f>
        <v>Obtain parameters for BP, Pulse, Weight; Dizziness, high blood sugar, Electrolye depletion; Nurse remains with patient for 30 minutes post-infusion for VS monitoring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Meds'!A65</f>
        <v>0</v>
      </c>
      <c r="R2" t="str">
        <f>'Protected - Detail re Meds'!B65</f>
        <v>Furosemide/Lasix</v>
      </c>
      <c r="S2" t="str">
        <f>'Protected - Detail re Meds'!C65</f>
        <v>Diuretics</v>
      </c>
      <c r="T2" t="str">
        <f>'Protected - Detail re Meds'!D65</f>
        <v>Heart disease</v>
      </c>
      <c r="U2" t="str">
        <f>'Protected - Detail re Meds'!E65</f>
        <v>BUN, Cr, Lytes, CO2</v>
      </c>
      <c r="V2" t="str">
        <f>'Protected - Detail re Meds'!F65</f>
        <v>Admin via peripheral line; 120mg/dose 240mg/day, parameters for BP, Pulse, Weight; Electrolyte depletion; Can be given IV Push, up to 120 mg over 10 minutes; Nurse remains with patient for 30 minutes post-infusion for VS monitoring</v>
      </c>
      <c r="W2">
        <f>'Protected - Detail re Meds'!G65</f>
        <v>0</v>
      </c>
      <c r="X2">
        <f>'Protected - Detail re Meds'!H65</f>
        <v>0</v>
      </c>
      <c r="Y2" t="str">
        <f>'Protected - Detail re Meds'!I65</f>
        <v>X</v>
      </c>
      <c r="Z2">
        <f>'Protected - Detail re Meds'!J65</f>
        <v>0</v>
      </c>
      <c r="AA2">
        <f>'Protected - Detail re Meds'!L65</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Furosemide/Lasix</v>
      </c>
      <c r="C6" s="211"/>
      <c r="D6" s="211"/>
      <c r="E6" s="75"/>
      <c r="F6" s="47" t="s">
        <v>293</v>
      </c>
      <c r="G6" s="74" t="str">
        <f>IF(Q2=0,"n/a",Q2)</f>
        <v>n/a</v>
      </c>
      <c r="H6" s="34"/>
      <c r="I6" s="34"/>
      <c r="J6" s="48"/>
      <c r="K6" s="34"/>
      <c r="L6" s="34"/>
      <c r="M6" s="34"/>
      <c r="N6" s="34"/>
      <c r="O6" s="34"/>
    </row>
    <row r="7" spans="1:27" ht="18.75" x14ac:dyDescent="0.3">
      <c r="A7" s="46" t="s">
        <v>292</v>
      </c>
      <c r="B7" s="197" t="str">
        <f>S2</f>
        <v>Diuretics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Heart disease</v>
      </c>
      <c r="F12" s="205"/>
      <c r="G12" s="205"/>
      <c r="H12" s="205"/>
      <c r="I12" s="205"/>
      <c r="J12" s="50"/>
      <c r="K12" s="49"/>
      <c r="L12" s="49"/>
      <c r="M12" s="49"/>
      <c r="N12" s="49"/>
      <c r="O12" s="35"/>
    </row>
    <row r="13" spans="1:27" ht="18.75" x14ac:dyDescent="0.3">
      <c r="A13" s="51"/>
      <c r="B13" s="49"/>
      <c r="C13" s="49" t="s">
        <v>296</v>
      </c>
      <c r="D13" s="49"/>
      <c r="E13" s="205" t="str">
        <f>U2</f>
        <v>BUN, Cr, Lytes, CO2</v>
      </c>
      <c r="F13" s="205"/>
      <c r="G13" s="205"/>
      <c r="H13" s="205"/>
      <c r="I13" s="194"/>
      <c r="J13" s="50"/>
      <c r="K13" s="49"/>
      <c r="L13" s="49"/>
      <c r="M13" s="49"/>
      <c r="N13" s="49"/>
      <c r="O13" s="35"/>
    </row>
    <row r="14" spans="1:27" ht="123" customHeight="1" x14ac:dyDescent="0.3">
      <c r="A14" s="51"/>
      <c r="B14" s="49"/>
      <c r="C14" s="88" t="s">
        <v>309</v>
      </c>
      <c r="D14" s="49"/>
      <c r="E14" s="216" t="str">
        <f>V2</f>
        <v>Admin via peripheral line; 120mg/dose 240mg/day, parameters for BP, Pulse, Weight; Electrolyte depletion; Can be given IV Push, up to 120 mg over 10 minutes; Nurse remains with patient for 30 minutes post-infusion for VS monitoring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AA38"/>
  <sheetViews>
    <sheetView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Meds'!A66</f>
        <v>0</v>
      </c>
      <c r="R2" t="str">
        <f>'Protected - Detail re Meds'!B66</f>
        <v>Torsemide/Demadex</v>
      </c>
      <c r="S2" t="str">
        <f>'Protected - Detail re Meds'!C66</f>
        <v>Diuretics</v>
      </c>
      <c r="T2" t="str">
        <f>'Protected - Detail re Meds'!D66</f>
        <v>Heart disease</v>
      </c>
      <c r="U2" t="str">
        <f>'Protected - Detail re Meds'!E66</f>
        <v>BMP</v>
      </c>
      <c r="V2" t="str">
        <f>'Protected - Detail re Meds'!F66</f>
        <v>Obtain parameters for BP, Pulse, Weight; Ototoxicity if too rapid, dehydration, Electrolyte depletion, Hypotension; Nurse remains with patient for 30 minutes post-infusion for VS monitoring</v>
      </c>
      <c r="W2" t="str">
        <f>'Protected - Detail re Meds'!G66</f>
        <v>X</v>
      </c>
      <c r="X2">
        <f>'Protected - Detail re Meds'!H66</f>
        <v>0</v>
      </c>
      <c r="Y2">
        <f>'Protected - Detail re Meds'!I66</f>
        <v>0</v>
      </c>
      <c r="Z2">
        <f>'Protected - Detail re Meds'!J66</f>
        <v>0</v>
      </c>
      <c r="AA2">
        <f>'Protected - Detail re Meds'!L66</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Torsemide/Demadex</v>
      </c>
      <c r="C6" s="211"/>
      <c r="D6" s="211"/>
      <c r="E6" s="75"/>
      <c r="F6" s="47" t="s">
        <v>293</v>
      </c>
      <c r="G6" s="74" t="str">
        <f>IF(Q2=0,"n/a",Q2)</f>
        <v>n/a</v>
      </c>
      <c r="H6" s="34"/>
      <c r="I6" s="34"/>
      <c r="J6" s="48"/>
      <c r="K6" s="34"/>
      <c r="L6" s="34"/>
      <c r="M6" s="34"/>
      <c r="N6" s="34"/>
      <c r="O6" s="34"/>
    </row>
    <row r="7" spans="1:27" ht="18.75" x14ac:dyDescent="0.3">
      <c r="A7" s="46" t="s">
        <v>292</v>
      </c>
      <c r="B7" s="197" t="str">
        <f>S2</f>
        <v>Diuretics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Heart disease</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9" customHeight="1" x14ac:dyDescent="0.3">
      <c r="A14" s="51"/>
      <c r="B14" s="49"/>
      <c r="C14" s="80" t="s">
        <v>309</v>
      </c>
      <c r="D14" s="49"/>
      <c r="E14" s="216" t="str">
        <f>V2</f>
        <v>Obtain parameters for BP, Pulse, Weight; Ototoxicity if too rapid, dehydration, Electrolyte depletion, Hypotension; Nurse remains with patient for 30 minutes post-infusion for VS monitoring</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8"/>
  <sheetViews>
    <sheetView workbookViewId="0">
      <selection activeCell="D14" sqref="D14"/>
    </sheetView>
  </sheetViews>
  <sheetFormatPr defaultRowHeight="15" x14ac:dyDescent="0.25"/>
  <cols>
    <col min="1" max="1" width="16.140625" customWidth="1"/>
    <col min="3" max="3" width="12.5703125" customWidth="1"/>
    <col min="4" max="4" width="19.1406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Meds'!A3</f>
        <v>0</v>
      </c>
      <c r="R2" t="str">
        <f>'Protected - Detail re Meds'!B3</f>
        <v>Ampicillin/Ampicillin</v>
      </c>
      <c r="S2" t="str">
        <f>'Protected - Detail re Meds'!C3</f>
        <v>Antibiotics</v>
      </c>
      <c r="T2" t="str">
        <f>'Protected - Detail re Meds'!D3</f>
        <v>Bacterial Infection</v>
      </c>
      <c r="U2" t="str">
        <f>'Protected - Detail re Meds'!E3</f>
        <v>BUN, Cr, LFTs</v>
      </c>
      <c r="V2" t="str">
        <f>'Protected - Detail re Meds'!F3</f>
        <v>Sinus tachycardia</v>
      </c>
      <c r="W2" t="str">
        <f>'Protected - Detail re Meds'!G3</f>
        <v>X</v>
      </c>
      <c r="X2">
        <f>'Protected - Detail re Meds'!H3</f>
        <v>0</v>
      </c>
      <c r="Y2">
        <f>'Protected - Detail re Meds'!I3</f>
        <v>0</v>
      </c>
      <c r="Z2">
        <f>'Protected - Detail re Meds'!J3</f>
        <v>0</v>
      </c>
      <c r="AA2">
        <f>'Protected - Detail re Meds'!L3</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Ampicillin/Ampicillin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BUN, Cr, LFTs</v>
      </c>
      <c r="F13" s="194"/>
      <c r="G13" s="194"/>
      <c r="H13" s="194"/>
      <c r="I13" s="66"/>
      <c r="J13" s="50"/>
      <c r="K13" s="49"/>
      <c r="L13" s="49"/>
      <c r="M13" s="49"/>
      <c r="N13" s="49"/>
      <c r="O13" s="35"/>
    </row>
    <row r="14" spans="1:27" ht="18.75" x14ac:dyDescent="0.3">
      <c r="A14" s="51"/>
      <c r="B14" s="49"/>
      <c r="C14" s="49" t="s">
        <v>309</v>
      </c>
      <c r="D14" s="49"/>
      <c r="E14" s="204" t="str">
        <f>V2</f>
        <v>Sinus tachycardia</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4:I14"/>
    <mergeCell ref="A1:J1"/>
    <mergeCell ref="A2:J2"/>
    <mergeCell ref="B6:D6"/>
    <mergeCell ref="B7:D7"/>
    <mergeCell ref="E12:H12"/>
    <mergeCell ref="E13:H13"/>
    <mergeCell ref="F21:H21"/>
  </mergeCells>
  <printOptions horizontalCentered="1" verticalCentered="1"/>
  <pageMargins left="0.7" right="0.7" top="0.75" bottom="0.75" header="0.3" footer="0.3"/>
  <pageSetup scale="83"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Meds'!A67</f>
        <v>0</v>
      </c>
      <c r="R2" t="str">
        <f>'Protected - Detail re Meds'!B67</f>
        <v>D5W</v>
      </c>
      <c r="S2" t="str">
        <f>'Protected - Detail re Meds'!C67</f>
        <v>Hydration</v>
      </c>
      <c r="T2" t="str">
        <f>'Protected - Detail re Meds'!D67</f>
        <v>Short term hydration</v>
      </c>
      <c r="U2" t="str">
        <f>'Protected - Detail re Meds'!E67</f>
        <v>BUN, Cr, Lytes</v>
      </c>
      <c r="V2" t="str">
        <f>'Protected - Detail re Meds'!F67</f>
        <v>Dilution of Electrolytes, Hypervolemia, pulmonary edema</v>
      </c>
      <c r="W2">
        <f>'Protected - Detail re Meds'!G67</f>
        <v>0</v>
      </c>
      <c r="X2">
        <f>'Protected - Detail re Meds'!H67</f>
        <v>0</v>
      </c>
      <c r="Y2">
        <f>'Protected - Detail re Meds'!I67</f>
        <v>0</v>
      </c>
      <c r="Z2">
        <f>'Protected - Detail re Meds'!J67</f>
        <v>0</v>
      </c>
      <c r="AA2">
        <f>'Protected - Detail re Meds'!L67</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D5W</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BUN, Cr, Lytes</v>
      </c>
      <c r="F13" s="205"/>
      <c r="G13" s="205"/>
      <c r="H13" s="205"/>
      <c r="I13" s="194"/>
      <c r="J13" s="50"/>
      <c r="K13" s="49"/>
      <c r="L13" s="49"/>
      <c r="M13" s="49"/>
      <c r="N13" s="49"/>
      <c r="O13" s="35"/>
    </row>
    <row r="14" spans="1:27" ht="99" customHeight="1" x14ac:dyDescent="0.3">
      <c r="A14" s="51"/>
      <c r="B14" s="49"/>
      <c r="C14" s="49" t="s">
        <v>309</v>
      </c>
      <c r="D14" s="49"/>
      <c r="E14" s="216" t="str">
        <f>V2</f>
        <v>Dilution of Electrolytes, Hypervolemia, pulmonary edema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Meds'!A68</f>
        <v>0</v>
      </c>
      <c r="R2" t="str">
        <f>'Protected - Detail re Meds'!B68</f>
        <v>D5LR</v>
      </c>
      <c r="S2" t="str">
        <f>'Protected - Detail re Meds'!C68</f>
        <v>Hydration</v>
      </c>
      <c r="T2" t="str">
        <f>'Protected - Detail re Meds'!D68</f>
        <v>Short term hydration</v>
      </c>
      <c r="U2" t="str">
        <f>'Protected - Detail re Meds'!E68</f>
        <v>BUN, Cr, Lytes</v>
      </c>
      <c r="V2" t="str">
        <f>'Protected - Detail re Meds'!F68</f>
        <v>CHF, Pulmonary edema, Dilution of Electrolytes; Rate not to exceed 300 ml/hour</v>
      </c>
      <c r="W2">
        <f>'Protected - Detail re Meds'!G68</f>
        <v>0</v>
      </c>
      <c r="X2">
        <f>'Protected - Detail re Meds'!H68</f>
        <v>0</v>
      </c>
      <c r="Y2">
        <f>'Protected - Detail re Meds'!I68</f>
        <v>0</v>
      </c>
      <c r="Z2">
        <f>'Protected - Detail re Meds'!J68</f>
        <v>0</v>
      </c>
      <c r="AA2">
        <f>'Protected - Detail re Meds'!L68</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D5LR</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BUN, Cr, Lytes</v>
      </c>
      <c r="F13" s="205"/>
      <c r="G13" s="205"/>
      <c r="H13" s="205"/>
      <c r="I13" s="194"/>
      <c r="J13" s="50"/>
      <c r="K13" s="49"/>
      <c r="L13" s="49"/>
      <c r="M13" s="49"/>
      <c r="N13" s="49"/>
      <c r="O13" s="35"/>
    </row>
    <row r="14" spans="1:27" ht="99" customHeight="1" x14ac:dyDescent="0.3">
      <c r="A14" s="51"/>
      <c r="B14" s="49"/>
      <c r="C14" s="49" t="s">
        <v>309</v>
      </c>
      <c r="D14" s="49"/>
      <c r="E14" s="216" t="str">
        <f>V2</f>
        <v>CHF, Pulmonary edema, Dilution of Electrolytes; Rate not to exceed 300 ml/hour</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Meds'!A69</f>
        <v>0</v>
      </c>
      <c r="R2" t="str">
        <f>'Protected - Detail re Meds'!B69</f>
        <v>D5 1/2 NS</v>
      </c>
      <c r="S2" t="str">
        <f>'Protected - Detail re Meds'!C69</f>
        <v>Hydration</v>
      </c>
      <c r="T2" t="str">
        <f>'Protected - Detail re Meds'!D69</f>
        <v>Short term hydration</v>
      </c>
      <c r="U2" t="str">
        <f>'Protected - Detail re Meds'!E69</f>
        <v>BUN, Cr, Lytes</v>
      </c>
      <c r="V2" t="str">
        <f>'Protected - Detail re Meds'!F69</f>
        <v>Dilution of Electrolytes, Hypervolemia, Congestion; Rate not to exceed 300 ml/hour</v>
      </c>
      <c r="W2">
        <f>'Protected - Detail re Meds'!G69</f>
        <v>0</v>
      </c>
      <c r="X2">
        <f>'Protected - Detail re Meds'!H69</f>
        <v>0</v>
      </c>
      <c r="Y2">
        <f>'Protected - Detail re Meds'!I69</f>
        <v>0</v>
      </c>
      <c r="Z2">
        <f>'Protected - Detail re Meds'!J69</f>
        <v>0</v>
      </c>
      <c r="AA2">
        <f>'Protected - Detail re Meds'!L69</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D5 1/2 NS</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BUN, Cr, Lytes</v>
      </c>
      <c r="F13" s="205"/>
      <c r="G13" s="205"/>
      <c r="H13" s="205"/>
      <c r="I13" s="194"/>
      <c r="J13" s="50"/>
      <c r="K13" s="49"/>
      <c r="L13" s="49"/>
      <c r="M13" s="49"/>
      <c r="N13" s="49"/>
      <c r="O13" s="35"/>
    </row>
    <row r="14" spans="1:27" ht="99" customHeight="1" x14ac:dyDescent="0.3">
      <c r="A14" s="51"/>
      <c r="B14" s="49"/>
      <c r="C14" s="49" t="s">
        <v>309</v>
      </c>
      <c r="D14" s="49"/>
      <c r="E14" s="216" t="str">
        <f>V2</f>
        <v>Dilution of Electrolytes, Hypervolemia, Congestion; Rate not to exceed 300 ml/hour</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Meds'!A70</f>
        <v>0</v>
      </c>
      <c r="R2" t="str">
        <f>'Protected - Detail re Meds'!B70</f>
        <v>D5 1/4 NS</v>
      </c>
      <c r="S2" t="str">
        <f>'Protected - Detail re Meds'!C70</f>
        <v>Hydration</v>
      </c>
      <c r="T2" t="str">
        <f>'Protected - Detail re Meds'!D70</f>
        <v>Short term hydration</v>
      </c>
      <c r="U2" t="str">
        <f>'Protected - Detail re Meds'!E70</f>
        <v>BUN, Cr, Lytes</v>
      </c>
      <c r="V2" t="str">
        <f>'Protected - Detail re Meds'!F70</f>
        <v>Hypernatremia, Hypervolemia; Rate not to exceed 300 ml/hour</v>
      </c>
      <c r="W2">
        <f>'Protected - Detail re Meds'!G70</f>
        <v>0</v>
      </c>
      <c r="X2">
        <f>'Protected - Detail re Meds'!H70</f>
        <v>0</v>
      </c>
      <c r="Y2">
        <f>'Protected - Detail re Meds'!I70</f>
        <v>0</v>
      </c>
      <c r="Z2">
        <f>'Protected - Detail re Meds'!J70</f>
        <v>0</v>
      </c>
      <c r="AA2">
        <f>'Protected - Detail re Meds'!L70</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D5 1/4 NS</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BUN, Cr, Lytes</v>
      </c>
      <c r="F13" s="205"/>
      <c r="G13" s="205"/>
      <c r="H13" s="205"/>
      <c r="I13" s="194"/>
      <c r="J13" s="50"/>
      <c r="K13" s="49"/>
      <c r="L13" s="49"/>
      <c r="M13" s="49"/>
      <c r="N13" s="49"/>
      <c r="O13" s="35"/>
    </row>
    <row r="14" spans="1:27" ht="99" customHeight="1" x14ac:dyDescent="0.3">
      <c r="A14" s="51"/>
      <c r="B14" s="49"/>
      <c r="C14" s="49" t="s">
        <v>309</v>
      </c>
      <c r="D14" s="49"/>
      <c r="E14" s="216" t="str">
        <f>V2</f>
        <v>Hypernatremia, Hypervolemia; Rate not to exceed 300 ml/hour</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Meds'!A71</f>
        <v>0</v>
      </c>
      <c r="R2" t="str">
        <f>'Protected - Detail re Meds'!B71</f>
        <v>Lactated Ringers (LR)</v>
      </c>
      <c r="S2" t="str">
        <f>'Protected - Detail re Meds'!C71</f>
        <v>Hydration</v>
      </c>
      <c r="T2" t="str">
        <f>'Protected - Detail re Meds'!D71</f>
        <v>Short term hydration</v>
      </c>
      <c r="U2" t="str">
        <f>'Protected - Detail re Meds'!E71</f>
        <v>BMP</v>
      </c>
      <c r="V2" t="str">
        <f>'Protected - Detail re Meds'!F71</f>
        <v>May induce Hypervolemia, Hypersensitivity reaction, acid/base imbalance; Rate not to exceed 300 ml/hour</v>
      </c>
      <c r="W2">
        <f>'Protected - Detail re Meds'!G71</f>
        <v>0</v>
      </c>
      <c r="X2">
        <f>'Protected - Detail re Meds'!H71</f>
        <v>0</v>
      </c>
      <c r="Y2">
        <f>'Protected - Detail re Meds'!I71</f>
        <v>0</v>
      </c>
      <c r="Z2">
        <f>'Protected - Detail re Meds'!J71</f>
        <v>0</v>
      </c>
      <c r="AA2">
        <f>'Protected - Detail re Meds'!L71</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Lactated Ringers (LR)</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9" customHeight="1" x14ac:dyDescent="0.3">
      <c r="A14" s="51"/>
      <c r="B14" s="49"/>
      <c r="C14" s="49" t="s">
        <v>309</v>
      </c>
      <c r="D14" s="49"/>
      <c r="E14" s="216" t="str">
        <f>V2</f>
        <v>May induce Hypervolemia, Hypersensitivity reaction, acid/base imbalance; Rate not to exceed 300 ml/hour</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Meds'!A72</f>
        <v>0</v>
      </c>
      <c r="R2" t="str">
        <f>'Protected - Detail re Meds'!B72</f>
        <v>NS 0.9%</v>
      </c>
      <c r="S2" t="str">
        <f>'Protected - Detail re Meds'!C72</f>
        <v>Hydration</v>
      </c>
      <c r="T2" t="str">
        <f>'Protected - Detail re Meds'!D72</f>
        <v>Short term hydration</v>
      </c>
      <c r="U2" t="str">
        <f>'Protected - Detail re Meds'!E72</f>
        <v>BMP</v>
      </c>
      <c r="V2" t="str">
        <f>'Protected - Detail re Meds'!F72</f>
        <v>Hypervolemia, Phlebitis @infusion site; Rate not to exceed 300 ml/hour</v>
      </c>
      <c r="W2">
        <f>'Protected - Detail re Meds'!G72</f>
        <v>0</v>
      </c>
      <c r="X2">
        <f>'Protected - Detail re Meds'!H72</f>
        <v>0</v>
      </c>
      <c r="Y2">
        <f>'Protected - Detail re Meds'!I72</f>
        <v>0</v>
      </c>
      <c r="Z2">
        <f>'Protected - Detail re Meds'!J72</f>
        <v>0</v>
      </c>
      <c r="AA2">
        <f>'Protected - Detail re Meds'!L72</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18.75" x14ac:dyDescent="0.3">
      <c r="A6" s="46" t="s">
        <v>294</v>
      </c>
      <c r="B6" s="211" t="str">
        <f>R2</f>
        <v>NS 0.9%</v>
      </c>
      <c r="C6" s="211"/>
      <c r="D6" s="211"/>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9" customHeight="1" x14ac:dyDescent="0.3">
      <c r="A14" s="51"/>
      <c r="B14" s="49"/>
      <c r="C14" s="49" t="s">
        <v>309</v>
      </c>
      <c r="D14" s="49"/>
      <c r="E14" s="216" t="str">
        <f>V2</f>
        <v>Hypervolemia, Phlebitis @infusion site; Rate not to exceed 300 ml/hour</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Meds'!A73</f>
        <v>0</v>
      </c>
      <c r="R2" t="str">
        <f>'Protected - Detail re Meds'!B73</f>
        <v>Hydration /KCL additive (no more than 40 Meq/liter)</v>
      </c>
      <c r="S2" t="str">
        <f>'Protected - Detail re Meds'!C73</f>
        <v>Hydration</v>
      </c>
      <c r="T2" t="str">
        <f>'Protected - Detail re Meds'!D73</f>
        <v>Short term hydration</v>
      </c>
      <c r="U2" t="str">
        <f>'Protected - Detail re Meds'!E73</f>
        <v>BMP</v>
      </c>
      <c r="V2" t="str">
        <f>'Protected - Detail re Meds'!F73</f>
        <v>Hyperkalemia, Not &gt; than 40 Meq per liter or 10 meq./hr, Cardiac arrythmias</v>
      </c>
      <c r="W2">
        <f>'Protected - Detail re Meds'!G73</f>
        <v>0</v>
      </c>
      <c r="X2" t="str">
        <f>'Protected - Detail re Meds'!H73</f>
        <v>X if TPN</v>
      </c>
      <c r="Y2">
        <f>'Protected - Detail re Meds'!I73</f>
        <v>0</v>
      </c>
      <c r="Z2">
        <f>'Protected - Detail re Meds'!J73</f>
        <v>0</v>
      </c>
      <c r="AA2">
        <f>'Protected - Detail re Meds'!L73</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Hydration /KCL additive (no more than 40 Meq/liter)</v>
      </c>
      <c r="C6" s="219"/>
      <c r="D6" s="219"/>
      <c r="E6" s="75"/>
      <c r="F6" s="47" t="s">
        <v>293</v>
      </c>
      <c r="G6" s="74" t="str">
        <f>IF(Q2=0,"n/a",Q2)</f>
        <v>n/a</v>
      </c>
      <c r="H6" s="34"/>
      <c r="I6" s="34"/>
      <c r="J6" s="48"/>
      <c r="K6" s="34"/>
      <c r="L6" s="34"/>
      <c r="M6" s="34"/>
      <c r="N6" s="34"/>
      <c r="O6" s="34"/>
    </row>
    <row r="7" spans="1:27" ht="18.75" x14ac:dyDescent="0.3">
      <c r="A7" s="46" t="s">
        <v>292</v>
      </c>
      <c r="B7" s="197" t="str">
        <f>S2</f>
        <v>Hydration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9" customHeight="1" x14ac:dyDescent="0.3">
      <c r="A14" s="51"/>
      <c r="B14" s="49"/>
      <c r="C14" s="49" t="s">
        <v>309</v>
      </c>
      <c r="D14" s="49"/>
      <c r="E14" s="216" t="str">
        <f>V2</f>
        <v>Hyperkalemia, Not &gt; than 40 Meq per liter or 10 meq./hr, Cardiac arrythmias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C25"/>
  <sheetViews>
    <sheetView tabSelected="1" zoomScaleNormal="100" workbookViewId="0">
      <selection activeCell="I23" sqref="A1:J23"/>
    </sheetView>
  </sheetViews>
  <sheetFormatPr defaultRowHeight="15" x14ac:dyDescent="0.25"/>
  <cols>
    <col min="1" max="1" width="16.140625" customWidth="1"/>
    <col min="2" max="2" width="15.28515625" customWidth="1"/>
    <col min="3" max="3" width="24.7109375" customWidth="1"/>
    <col min="4" max="4" width="17.5703125" customWidth="1"/>
    <col min="5" max="5" width="3.7109375" customWidth="1"/>
    <col min="6" max="6" width="28.28515625" customWidth="1"/>
    <col min="7" max="7" width="19.5703125" customWidth="1"/>
    <col min="8" max="8" width="0.140625" customWidth="1"/>
    <col min="9" max="9" width="10" customWidth="1"/>
    <col min="10" max="10" width="0.5703125" customWidth="1"/>
    <col min="11" max="11" width="8.42578125" customWidth="1"/>
    <col min="15" max="15" width="11.7109375" customWidth="1"/>
    <col min="17" max="17" width="19.85546875" customWidth="1"/>
    <col min="18" max="18" width="16.5703125" customWidth="1"/>
    <col min="19" max="19" width="98.7109375" customWidth="1"/>
    <col min="24" max="24" width="9.140625" style="2"/>
  </cols>
  <sheetData>
    <row r="1" spans="1:24" ht="21" x14ac:dyDescent="0.35">
      <c r="A1" s="220" t="s">
        <v>290</v>
      </c>
      <c r="B1" s="221"/>
      <c r="C1" s="221"/>
      <c r="D1" s="221"/>
      <c r="E1" s="221"/>
      <c r="F1" s="221"/>
      <c r="G1" s="221"/>
      <c r="H1" s="221"/>
      <c r="I1" s="221"/>
      <c r="J1" s="222"/>
      <c r="K1" s="134"/>
      <c r="L1" s="134"/>
      <c r="M1" s="134"/>
      <c r="N1" s="134"/>
      <c r="O1" s="37"/>
    </row>
    <row r="2" spans="1:24" ht="21" x14ac:dyDescent="0.35">
      <c r="A2" s="223" t="s">
        <v>291</v>
      </c>
      <c r="B2" s="224"/>
      <c r="C2" s="224"/>
      <c r="D2" s="224"/>
      <c r="E2" s="224"/>
      <c r="F2" s="224"/>
      <c r="G2" s="224"/>
      <c r="H2" s="224"/>
      <c r="I2" s="224"/>
      <c r="J2" s="225"/>
      <c r="K2" s="134"/>
      <c r="L2" s="134"/>
      <c r="M2" s="134"/>
      <c r="N2" s="134"/>
      <c r="O2" s="37"/>
    </row>
    <row r="3" spans="1:24" ht="37.5" x14ac:dyDescent="0.3">
      <c r="A3" s="167" t="s">
        <v>294</v>
      </c>
      <c r="B3" s="214" t="str">
        <f>O25</f>
        <v xml:space="preserve">Clinolipid </v>
      </c>
      <c r="C3" s="214"/>
      <c r="D3" s="214"/>
      <c r="E3" s="168"/>
      <c r="F3" s="164" t="s">
        <v>293</v>
      </c>
      <c r="G3" s="165">
        <f>IF(N25=0,"n/a",N25)</f>
        <v>2</v>
      </c>
      <c r="H3" s="169"/>
      <c r="I3" s="169"/>
      <c r="J3" s="170"/>
      <c r="K3" s="34"/>
      <c r="L3" s="34"/>
      <c r="M3" s="34"/>
      <c r="N3" s="34"/>
      <c r="O3" s="34"/>
    </row>
    <row r="4" spans="1:24" ht="18.75" x14ac:dyDescent="0.3">
      <c r="A4" s="167" t="s">
        <v>292</v>
      </c>
      <c r="B4" s="226" t="str">
        <f>P25</f>
        <v>Nutrition</v>
      </c>
      <c r="C4" s="226"/>
      <c r="D4" s="226"/>
      <c r="E4" s="169"/>
      <c r="F4" s="169"/>
      <c r="G4" s="169"/>
      <c r="H4" s="169"/>
      <c r="I4" s="169"/>
      <c r="J4" s="170"/>
      <c r="K4" s="49"/>
      <c r="L4" s="49"/>
      <c r="M4" s="49"/>
      <c r="N4" s="49"/>
      <c r="O4" s="35"/>
    </row>
    <row r="5" spans="1:24" ht="18.75" x14ac:dyDescent="0.3">
      <c r="A5" s="171"/>
      <c r="B5" s="166"/>
      <c r="C5" s="172"/>
      <c r="D5" s="173"/>
      <c r="E5" s="172"/>
      <c r="F5" s="172"/>
      <c r="G5" s="172"/>
      <c r="H5" s="172"/>
      <c r="I5" s="172"/>
      <c r="J5" s="174"/>
      <c r="K5" s="49"/>
      <c r="L5" s="49"/>
      <c r="M5" s="49"/>
      <c r="N5" s="49"/>
      <c r="O5" s="35"/>
    </row>
    <row r="6" spans="1:24" s="40" customFormat="1" ht="18.95" customHeight="1" x14ac:dyDescent="0.25">
      <c r="A6" s="175" t="s">
        <v>295</v>
      </c>
      <c r="B6" s="227" t="s">
        <v>452</v>
      </c>
      <c r="C6" s="227"/>
      <c r="D6" s="227"/>
      <c r="E6" s="227"/>
      <c r="F6" s="227"/>
      <c r="G6" s="227"/>
      <c r="H6" s="227"/>
      <c r="I6" s="227"/>
      <c r="J6" s="228"/>
      <c r="K6" s="53"/>
      <c r="L6" s="53"/>
      <c r="M6" s="53"/>
      <c r="N6" s="53"/>
      <c r="X6" s="265"/>
    </row>
    <row r="7" spans="1:24" s="40" customFormat="1" ht="36.4" customHeight="1" x14ac:dyDescent="0.2">
      <c r="A7" s="150" t="s">
        <v>296</v>
      </c>
      <c r="B7" s="230" t="str">
        <f>R25</f>
        <v>Serum triglycerides, electrolytes, serum osmolality, blood glucose, liver and kidney function, blood count, including platelets, coagulation parameters</v>
      </c>
      <c r="C7" s="230"/>
      <c r="D7" s="230"/>
      <c r="E7" s="230"/>
      <c r="F7" s="230"/>
      <c r="G7" s="230"/>
      <c r="H7" s="230"/>
      <c r="I7" s="230"/>
      <c r="J7" s="231"/>
      <c r="K7" s="53"/>
      <c r="L7" s="53"/>
      <c r="M7" s="53"/>
      <c r="N7" s="53"/>
      <c r="X7" s="265"/>
    </row>
    <row r="8" spans="1:24" s="40" customFormat="1" ht="408.95" customHeight="1" x14ac:dyDescent="0.2">
      <c r="A8" s="150" t="s">
        <v>456</v>
      </c>
      <c r="B8" s="232" t="s">
        <v>474</v>
      </c>
      <c r="C8" s="232"/>
      <c r="D8" s="232"/>
      <c r="E8" s="232"/>
      <c r="F8" s="232"/>
      <c r="G8" s="232"/>
      <c r="H8" s="232"/>
      <c r="I8" s="232"/>
      <c r="J8" s="233"/>
      <c r="K8" s="53"/>
      <c r="L8" s="53"/>
      <c r="M8" s="53"/>
      <c r="N8" s="53"/>
      <c r="X8" s="265"/>
    </row>
    <row r="9" spans="1:24" s="40" customFormat="1" ht="11.25" customHeight="1" x14ac:dyDescent="0.2">
      <c r="A9" s="150"/>
      <c r="B9" s="191"/>
      <c r="C9" s="191"/>
      <c r="D9" s="191"/>
      <c r="E9" s="191"/>
      <c r="F9" s="191"/>
      <c r="G9" s="191"/>
      <c r="H9" s="191"/>
      <c r="I9" s="191"/>
      <c r="J9" s="192"/>
      <c r="K9" s="53"/>
      <c r="L9" s="53"/>
      <c r="M9" s="53"/>
      <c r="N9" s="53"/>
      <c r="X9" s="265"/>
    </row>
    <row r="10" spans="1:24" ht="19.5" customHeight="1" x14ac:dyDescent="0.3">
      <c r="A10" s="176"/>
      <c r="B10" s="169"/>
      <c r="C10" s="169" t="s">
        <v>313</v>
      </c>
      <c r="D10" s="169"/>
      <c r="E10" s="177" t="s">
        <v>469</v>
      </c>
      <c r="F10" s="237" t="s">
        <v>471</v>
      </c>
      <c r="G10" s="207"/>
      <c r="H10" s="207"/>
      <c r="I10" s="207"/>
      <c r="J10" s="170"/>
      <c r="K10" s="49"/>
      <c r="L10" s="49"/>
      <c r="M10" s="49"/>
      <c r="N10" s="49"/>
      <c r="O10" s="35"/>
    </row>
    <row r="11" spans="1:24" ht="18.75" x14ac:dyDescent="0.3">
      <c r="A11" s="176"/>
      <c r="B11" s="169"/>
      <c r="C11" s="169" t="s">
        <v>299</v>
      </c>
      <c r="D11" s="169"/>
      <c r="E11" s="177" t="str">
        <f>IF(U25=0,"N","Y")</f>
        <v>Y</v>
      </c>
      <c r="F11" s="169"/>
      <c r="G11" s="169"/>
      <c r="H11" s="169"/>
      <c r="I11" s="169"/>
      <c r="J11" s="170"/>
      <c r="K11" s="49"/>
      <c r="L11" s="49"/>
      <c r="M11" s="49"/>
      <c r="N11" s="49"/>
      <c r="O11" s="35"/>
    </row>
    <row r="12" spans="1:24" ht="18.75" x14ac:dyDescent="0.3">
      <c r="A12" s="176"/>
      <c r="B12" s="169"/>
      <c r="C12" s="169" t="s">
        <v>391</v>
      </c>
      <c r="D12" s="169"/>
      <c r="E12" s="177" t="str">
        <f>IF(V25=0,"N","Y")</f>
        <v>N</v>
      </c>
      <c r="F12" s="169"/>
      <c r="G12" s="169"/>
      <c r="H12" s="169"/>
      <c r="I12" s="169"/>
      <c r="J12" s="170"/>
      <c r="K12" s="49"/>
      <c r="L12" s="49"/>
      <c r="M12" s="49"/>
      <c r="N12" s="49"/>
      <c r="O12" s="35"/>
    </row>
    <row r="13" spans="1:24" ht="18.75" x14ac:dyDescent="0.3">
      <c r="A13" s="176"/>
      <c r="B13" s="169"/>
      <c r="C13" s="169" t="s">
        <v>297</v>
      </c>
      <c r="D13" s="169"/>
      <c r="E13" s="177" t="str">
        <f>IF(W25=0,"N","Y")</f>
        <v>N</v>
      </c>
      <c r="F13" s="236"/>
      <c r="G13" s="236"/>
      <c r="H13" s="236"/>
      <c r="I13" s="169"/>
      <c r="J13" s="170"/>
      <c r="K13" s="49"/>
      <c r="L13" s="49"/>
      <c r="M13" s="49"/>
      <c r="N13" s="49"/>
      <c r="O13" s="35"/>
    </row>
    <row r="14" spans="1:24" ht="18.75" x14ac:dyDescent="0.3">
      <c r="A14" s="176"/>
      <c r="B14" s="169"/>
      <c r="C14" s="169"/>
      <c r="D14" s="169"/>
      <c r="E14" s="193"/>
      <c r="F14" s="193"/>
      <c r="G14" s="193"/>
      <c r="H14" s="193"/>
      <c r="I14" s="169"/>
      <c r="J14" s="170"/>
      <c r="K14" s="49"/>
      <c r="L14" s="49"/>
      <c r="M14" s="49"/>
      <c r="N14" s="49"/>
      <c r="O14" s="35"/>
    </row>
    <row r="15" spans="1:24" ht="21.75" customHeight="1" x14ac:dyDescent="0.3">
      <c r="A15" s="176"/>
      <c r="B15" s="264" t="s">
        <v>298</v>
      </c>
      <c r="C15" s="264"/>
      <c r="D15" s="207" t="s">
        <v>481</v>
      </c>
      <c r="E15" s="207"/>
      <c r="F15" s="207"/>
      <c r="G15" s="207"/>
      <c r="H15" s="207"/>
      <c r="I15" s="207"/>
      <c r="J15" s="170"/>
      <c r="K15" s="49"/>
      <c r="L15" s="49"/>
      <c r="M15" s="49"/>
      <c r="N15" s="49"/>
      <c r="O15" s="35"/>
    </row>
    <row r="16" spans="1:24" ht="18.75" x14ac:dyDescent="0.3">
      <c r="A16" s="176"/>
      <c r="B16" s="169"/>
      <c r="C16" s="169"/>
      <c r="D16" s="169"/>
      <c r="E16" s="169"/>
      <c r="F16" s="168"/>
      <c r="G16" s="168"/>
      <c r="H16" s="168"/>
      <c r="I16" s="169"/>
      <c r="J16" s="170"/>
      <c r="K16" s="49"/>
      <c r="L16" s="49"/>
      <c r="M16" s="49"/>
      <c r="N16" s="49"/>
      <c r="O16" s="35"/>
    </row>
    <row r="17" spans="1:29" ht="41.1" customHeight="1" x14ac:dyDescent="0.3">
      <c r="A17" s="178" t="s">
        <v>310</v>
      </c>
      <c r="B17" s="234" t="s">
        <v>470</v>
      </c>
      <c r="C17" s="234"/>
      <c r="D17" s="234"/>
      <c r="E17" s="234"/>
      <c r="F17" s="234"/>
      <c r="G17" s="234"/>
      <c r="H17" s="234"/>
      <c r="I17" s="234"/>
      <c r="J17" s="235"/>
      <c r="K17" s="49"/>
      <c r="L17" s="49"/>
      <c r="M17" s="49"/>
      <c r="N17" s="49"/>
      <c r="O17" s="35"/>
    </row>
    <row r="18" spans="1:29" ht="18.75" x14ac:dyDescent="0.3">
      <c r="A18" s="179"/>
      <c r="B18" s="180"/>
      <c r="C18" s="180"/>
      <c r="D18" s="180"/>
      <c r="E18" s="180"/>
      <c r="F18" s="180"/>
      <c r="G18" s="180"/>
      <c r="H18" s="180"/>
      <c r="I18" s="180"/>
      <c r="J18" s="181"/>
      <c r="K18" s="49"/>
      <c r="L18" s="49"/>
      <c r="M18" s="49"/>
      <c r="N18" s="49"/>
      <c r="O18" s="35"/>
    </row>
    <row r="19" spans="1:29" ht="39" customHeight="1" x14ac:dyDescent="0.25">
      <c r="A19" s="179" t="s">
        <v>300</v>
      </c>
      <c r="B19" s="182" t="s">
        <v>306</v>
      </c>
      <c r="C19" s="229" t="s">
        <v>304</v>
      </c>
      <c r="D19" s="229"/>
      <c r="E19" s="229"/>
      <c r="F19" s="229"/>
      <c r="G19" s="229"/>
      <c r="H19" s="229"/>
      <c r="I19" s="229"/>
      <c r="J19" s="181"/>
      <c r="K19" s="53"/>
      <c r="L19" s="53"/>
      <c r="M19" s="53"/>
      <c r="N19" s="53"/>
      <c r="O19" s="40"/>
    </row>
    <row r="20" spans="1:29" ht="39" customHeight="1" x14ac:dyDescent="0.25">
      <c r="A20" s="183"/>
      <c r="B20" s="182" t="s">
        <v>301</v>
      </c>
      <c r="C20" s="229" t="s">
        <v>303</v>
      </c>
      <c r="D20" s="229"/>
      <c r="E20" s="229"/>
      <c r="F20" s="229"/>
      <c r="G20" s="229"/>
      <c r="H20" s="229"/>
      <c r="I20" s="229"/>
      <c r="J20" s="181"/>
      <c r="K20" s="53"/>
      <c r="L20" s="53"/>
      <c r="M20" s="53"/>
      <c r="N20" s="53"/>
      <c r="O20" s="40"/>
    </row>
    <row r="21" spans="1:29" ht="14.45" customHeight="1" x14ac:dyDescent="0.3">
      <c r="A21" s="176"/>
      <c r="B21" s="182" t="s">
        <v>302</v>
      </c>
      <c r="C21" s="180" t="s">
        <v>305</v>
      </c>
      <c r="D21" s="180"/>
      <c r="E21" s="180"/>
      <c r="F21" s="180"/>
      <c r="G21" s="180"/>
      <c r="H21" s="180"/>
      <c r="I21" s="169"/>
      <c r="J21" s="170"/>
      <c r="K21" s="49"/>
      <c r="L21" s="49"/>
      <c r="M21" s="49"/>
      <c r="N21" s="49"/>
      <c r="O21" s="35"/>
    </row>
    <row r="22" spans="1:29" ht="18.75" x14ac:dyDescent="0.3">
      <c r="A22" s="183" t="s">
        <v>472</v>
      </c>
      <c r="B22" s="184">
        <v>44551</v>
      </c>
      <c r="C22" s="180"/>
      <c r="D22" s="180"/>
      <c r="E22" s="180"/>
      <c r="F22" s="180"/>
      <c r="G22" s="180"/>
      <c r="H22" s="180"/>
      <c r="I22" s="180"/>
      <c r="J22" s="181"/>
      <c r="K22" s="35"/>
      <c r="L22" s="35"/>
      <c r="M22" s="35"/>
      <c r="N22" s="35"/>
      <c r="O22" s="35"/>
    </row>
    <row r="23" spans="1:29" ht="19.5" thickBot="1" x14ac:dyDescent="0.35">
      <c r="A23" s="185" t="s">
        <v>468</v>
      </c>
      <c r="B23" s="186">
        <v>44848</v>
      </c>
      <c r="C23" s="187"/>
      <c r="D23" s="187"/>
      <c r="E23" s="187"/>
      <c r="F23" s="187"/>
      <c r="G23" s="187"/>
      <c r="H23" s="187"/>
      <c r="I23" s="187"/>
      <c r="J23" s="188"/>
      <c r="K23" s="35"/>
      <c r="L23" s="35"/>
      <c r="M23" s="35"/>
      <c r="N23" s="35"/>
      <c r="O23" s="35"/>
    </row>
    <row r="24" spans="1:29" ht="60.75" x14ac:dyDescent="0.3">
      <c r="A24" s="35"/>
      <c r="B24" s="35"/>
      <c r="C24" s="35"/>
      <c r="D24" s="35"/>
      <c r="E24" s="35"/>
      <c r="F24" s="35"/>
      <c r="G24" s="35"/>
      <c r="H24" s="35"/>
      <c r="I24" s="35"/>
      <c r="J24" s="35"/>
      <c r="K24" s="35"/>
      <c r="L24" s="35"/>
      <c r="M24" s="35"/>
      <c r="N24" s="10" t="s">
        <v>1</v>
      </c>
      <c r="O24" s="11" t="s">
        <v>50</v>
      </c>
      <c r="P24" s="11" t="s">
        <v>0</v>
      </c>
      <c r="Q24" s="11" t="s">
        <v>33</v>
      </c>
      <c r="R24" s="11" t="s">
        <v>70</v>
      </c>
      <c r="S24" s="11" t="s">
        <v>32</v>
      </c>
      <c r="T24" s="12" t="s">
        <v>2</v>
      </c>
      <c r="U24" s="12" t="s">
        <v>46</v>
      </c>
      <c r="V24" s="12" t="s">
        <v>392</v>
      </c>
      <c r="W24" s="14" t="s">
        <v>71</v>
      </c>
      <c r="X24" s="10" t="s">
        <v>69</v>
      </c>
    </row>
    <row r="25" spans="1:29" ht="409.5" x14ac:dyDescent="0.3">
      <c r="A25" s="35"/>
      <c r="B25" s="35"/>
      <c r="C25" s="35"/>
      <c r="D25" s="35"/>
      <c r="E25" s="35"/>
      <c r="F25" s="35"/>
      <c r="G25" s="35"/>
      <c r="H25" s="35"/>
      <c r="I25" s="35"/>
      <c r="J25" s="35"/>
      <c r="K25" s="35"/>
      <c r="L25" s="35"/>
      <c r="M25" s="35"/>
      <c r="N25" s="136">
        <v>2</v>
      </c>
      <c r="O25" s="137" t="s">
        <v>455</v>
      </c>
      <c r="P25" s="137" t="s">
        <v>21</v>
      </c>
      <c r="Q25" s="137" t="s">
        <v>452</v>
      </c>
      <c r="R25" s="137" t="s">
        <v>453</v>
      </c>
      <c r="S25" s="137" t="s">
        <v>473</v>
      </c>
      <c r="T25" s="139"/>
      <c r="U25" s="136" t="s">
        <v>8</v>
      </c>
      <c r="V25" s="139"/>
      <c r="W25" s="139"/>
      <c r="X25" s="230" t="s">
        <v>481</v>
      </c>
      <c r="Y25" s="230"/>
      <c r="Z25" s="230"/>
      <c r="AA25" s="230"/>
      <c r="AB25" s="230"/>
      <c r="AC25" s="230"/>
    </row>
  </sheetData>
  <mergeCells count="15">
    <mergeCell ref="X25:AC25"/>
    <mergeCell ref="C19:I19"/>
    <mergeCell ref="C20:I20"/>
    <mergeCell ref="B7:J7"/>
    <mergeCell ref="B8:J8"/>
    <mergeCell ref="B17:J17"/>
    <mergeCell ref="F13:H13"/>
    <mergeCell ref="F10:I10"/>
    <mergeCell ref="B15:C15"/>
    <mergeCell ref="D15:I15"/>
    <mergeCell ref="A1:J1"/>
    <mergeCell ref="A2:J2"/>
    <mergeCell ref="B3:D3"/>
    <mergeCell ref="B4:D4"/>
    <mergeCell ref="B6:J6"/>
  </mergeCells>
  <pageMargins left="0.7" right="0.45" top="0.5" bottom="0.3" header="0.3" footer="0.3"/>
  <pageSetup scale="68" orientation="portrait" r:id="rId1"/>
  <rowBreaks count="1" manualBreakCount="1">
    <brk id="23" max="16383" man="1"/>
  </rowBreaks>
  <colBreaks count="1" manualBreakCount="1">
    <brk id="10"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AA40"/>
  <sheetViews>
    <sheetView topLeftCell="A22"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Meds'!A75</f>
        <v>0</v>
      </c>
      <c r="R2" t="str">
        <f>'Protected - Detail re Meds'!B75</f>
        <v>Hydration, PPN, TPN / Multivitamin additive</v>
      </c>
      <c r="S2" t="str">
        <f>'Protected - Detail re Meds'!C75</f>
        <v>Hydration/ Nutrition</v>
      </c>
      <c r="T2" t="str">
        <f>'Protected - Detail re Meds'!D75</f>
        <v>Short term hydration</v>
      </c>
      <c r="U2" t="str">
        <f>'Protected - Detail re Meds'!E75</f>
        <v>BMP</v>
      </c>
      <c r="V2" t="str">
        <f>'Protected - Detail re Meds'!F75</f>
        <v>Headache, dizziness, rash, uticaria</v>
      </c>
      <c r="W2">
        <f>'Protected - Detail re Meds'!G75</f>
        <v>0</v>
      </c>
      <c r="X2" t="str">
        <f>'Protected - Detail re Meds'!H75</f>
        <v>X if TPN</v>
      </c>
      <c r="Y2">
        <f>'Protected - Detail re Meds'!I75</f>
        <v>0</v>
      </c>
      <c r="Z2">
        <f>'Protected - Detail re Meds'!J75</f>
        <v>0</v>
      </c>
      <c r="AA2">
        <f>'Protected - Detail re Meds'!L75</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Hydration, PPN, TPN / Multivitamin additive</v>
      </c>
      <c r="C6" s="219"/>
      <c r="D6" s="219"/>
      <c r="E6" s="75"/>
      <c r="F6" s="47" t="s">
        <v>293</v>
      </c>
      <c r="G6" s="74" t="str">
        <f>IF(Q2=0,"n/a",Q2)</f>
        <v>n/a</v>
      </c>
      <c r="H6" s="34"/>
      <c r="I6" s="34"/>
      <c r="J6" s="48"/>
      <c r="K6" s="34"/>
      <c r="L6" s="34"/>
      <c r="M6" s="34"/>
      <c r="N6" s="34"/>
      <c r="O6" s="34"/>
    </row>
    <row r="7" spans="1:27" ht="18.75" x14ac:dyDescent="0.3">
      <c r="A7" s="46" t="s">
        <v>292</v>
      </c>
      <c r="B7" s="197" t="str">
        <f>S2</f>
        <v>Hydration/ 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9" customHeight="1" x14ac:dyDescent="0.3">
      <c r="A14" s="51"/>
      <c r="B14" s="49"/>
      <c r="C14" s="49" t="s">
        <v>309</v>
      </c>
      <c r="D14" s="49"/>
      <c r="E14" s="216" t="str">
        <f>V2</f>
        <v>Headache, dizziness, rash, uticaria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7"/>
      <c r="F24" s="47"/>
      <c r="G24" s="47"/>
      <c r="H24" s="47"/>
      <c r="I24" s="49"/>
      <c r="J24" s="50"/>
      <c r="K24" s="49"/>
      <c r="L24" s="49"/>
      <c r="M24" s="49"/>
      <c r="N24" s="49"/>
      <c r="O24" s="35"/>
    </row>
    <row r="25" spans="1:15" ht="56.25" customHeight="1" x14ac:dyDescent="0.3">
      <c r="A25" s="238" t="s">
        <v>411</v>
      </c>
      <c r="B25" s="239"/>
      <c r="C25" s="239"/>
      <c r="D25" s="239"/>
      <c r="E25" s="239"/>
      <c r="F25" s="239"/>
      <c r="G25" s="239"/>
      <c r="H25" s="239"/>
      <c r="I25" s="239"/>
      <c r="J25" s="240"/>
      <c r="K25" s="49"/>
      <c r="L25" s="49"/>
      <c r="M25" s="49"/>
      <c r="N25" s="49"/>
      <c r="O25" s="35"/>
    </row>
    <row r="26" spans="1:15" ht="18.75" x14ac:dyDescent="0.3">
      <c r="A26" s="51"/>
      <c r="B26" s="49"/>
      <c r="C26" s="49"/>
      <c r="D26" s="49"/>
      <c r="E26" s="49"/>
      <c r="F26" s="75"/>
      <c r="G26" s="75"/>
      <c r="H26" s="75"/>
      <c r="I26" s="49"/>
      <c r="J26" s="50"/>
      <c r="K26" s="49"/>
      <c r="L26" s="49"/>
      <c r="M26" s="49"/>
      <c r="N26" s="49"/>
      <c r="O26" s="35"/>
    </row>
    <row r="27" spans="1:15" ht="18.75" x14ac:dyDescent="0.3">
      <c r="A27" s="52" t="s">
        <v>310</v>
      </c>
      <c r="B27" s="40" t="s">
        <v>314</v>
      </c>
      <c r="C27" s="40"/>
      <c r="D27" s="40"/>
      <c r="E27" s="40"/>
      <c r="F27" s="40"/>
      <c r="G27" s="60"/>
      <c r="H27" s="60"/>
      <c r="I27" s="53"/>
      <c r="J27" s="54"/>
      <c r="K27" s="49"/>
      <c r="L27" s="49"/>
      <c r="M27" s="49"/>
      <c r="N27" s="49"/>
      <c r="O27" s="35"/>
    </row>
    <row r="28" spans="1:15" ht="18.75" x14ac:dyDescent="0.3">
      <c r="A28" s="52"/>
      <c r="B28" s="40" t="s">
        <v>315</v>
      </c>
      <c r="C28" s="40"/>
      <c r="D28" s="40"/>
      <c r="E28" s="40"/>
      <c r="F28" s="40"/>
      <c r="G28" s="60"/>
      <c r="H28" s="60"/>
      <c r="I28" s="53"/>
      <c r="J28" s="54"/>
      <c r="K28" s="49"/>
      <c r="L28" s="49"/>
      <c r="M28" s="49"/>
      <c r="N28" s="49"/>
      <c r="O28" s="35"/>
    </row>
    <row r="29" spans="1:15" ht="18.75" x14ac:dyDescent="0.3">
      <c r="A29" s="52"/>
      <c r="B29" s="40" t="s">
        <v>185</v>
      </c>
      <c r="C29" s="40"/>
      <c r="D29" s="40"/>
      <c r="E29" s="40"/>
      <c r="F29" s="40"/>
      <c r="G29" s="53"/>
      <c r="H29" s="53"/>
      <c r="I29" s="53"/>
      <c r="J29" s="54"/>
      <c r="K29" s="49"/>
      <c r="L29" s="49"/>
      <c r="M29" s="49"/>
      <c r="N29" s="49"/>
      <c r="O29" s="35"/>
    </row>
    <row r="30" spans="1:15" ht="18.75" x14ac:dyDescent="0.3">
      <c r="A30" s="52"/>
      <c r="B30" s="40"/>
      <c r="C30" s="40"/>
      <c r="D30" s="40"/>
      <c r="E30" s="40"/>
      <c r="F30" s="40"/>
      <c r="G30" s="53"/>
      <c r="H30" s="53"/>
      <c r="I30" s="53"/>
      <c r="J30" s="54"/>
      <c r="K30" s="49"/>
      <c r="L30" s="49"/>
      <c r="M30" s="49"/>
      <c r="N30" s="49"/>
      <c r="O30" s="35"/>
    </row>
    <row r="31" spans="1:15" x14ac:dyDescent="0.25">
      <c r="A31" s="52"/>
      <c r="B31" s="53"/>
      <c r="C31" s="53"/>
      <c r="D31" s="53"/>
      <c r="E31" s="53"/>
      <c r="F31" s="53"/>
      <c r="G31" s="53"/>
      <c r="H31" s="53"/>
      <c r="I31" s="53"/>
      <c r="J31" s="54"/>
      <c r="K31" s="53"/>
      <c r="L31" s="53"/>
      <c r="M31" s="53"/>
      <c r="N31" s="53"/>
      <c r="O31" s="40"/>
    </row>
    <row r="32" spans="1:15" x14ac:dyDescent="0.25">
      <c r="A32" s="52" t="s">
        <v>300</v>
      </c>
      <c r="B32" s="55" t="s">
        <v>306</v>
      </c>
      <c r="C32" s="53" t="s">
        <v>304</v>
      </c>
      <c r="D32" s="31"/>
      <c r="E32" s="31"/>
      <c r="F32" s="31"/>
      <c r="G32" s="31"/>
      <c r="H32" s="31"/>
      <c r="I32" s="53"/>
      <c r="J32" s="54"/>
      <c r="K32" s="53"/>
      <c r="L32" s="53"/>
      <c r="M32" s="53"/>
      <c r="N32" s="53"/>
      <c r="O32" s="40"/>
    </row>
    <row r="33" spans="1:15" x14ac:dyDescent="0.25">
      <c r="A33" s="52"/>
      <c r="B33" s="55" t="s">
        <v>301</v>
      </c>
      <c r="C33" s="53" t="s">
        <v>303</v>
      </c>
      <c r="D33" s="53"/>
      <c r="E33" s="53"/>
      <c r="F33" s="53"/>
      <c r="G33" s="53"/>
      <c r="H33" s="53"/>
      <c r="I33" s="53"/>
      <c r="J33" s="54"/>
      <c r="K33" s="53"/>
      <c r="L33" s="53"/>
      <c r="M33" s="53"/>
      <c r="N33" s="53"/>
      <c r="O33" s="40"/>
    </row>
    <row r="34" spans="1:15" ht="14.45" customHeight="1" x14ac:dyDescent="0.3">
      <c r="A34" s="51"/>
      <c r="B34" s="55" t="s">
        <v>302</v>
      </c>
      <c r="C34" s="53" t="s">
        <v>305</v>
      </c>
      <c r="D34" s="53"/>
      <c r="E34" s="53"/>
      <c r="F34" s="53"/>
      <c r="G34" s="53"/>
      <c r="H34" s="53"/>
      <c r="I34" s="49"/>
      <c r="J34" s="50"/>
      <c r="K34" s="49"/>
      <c r="L34" s="49"/>
      <c r="M34" s="49"/>
      <c r="N34" s="49"/>
      <c r="O34" s="35"/>
    </row>
    <row r="35" spans="1:15" ht="18.75" x14ac:dyDescent="0.3">
      <c r="A35" s="51"/>
      <c r="B35" s="49"/>
      <c r="C35" s="49"/>
      <c r="D35" s="49"/>
      <c r="E35" s="49"/>
      <c r="F35" s="49"/>
      <c r="G35" s="49"/>
      <c r="H35" s="49"/>
      <c r="I35" s="49"/>
      <c r="J35" s="50"/>
      <c r="K35" s="49"/>
      <c r="L35" s="49"/>
      <c r="M35" s="49"/>
      <c r="N35" s="49"/>
      <c r="O35" s="35"/>
    </row>
    <row r="36" spans="1:15" ht="19.5" thickBot="1" x14ac:dyDescent="0.35">
      <c r="A36" s="56"/>
      <c r="B36" s="57"/>
      <c r="C36" s="57"/>
      <c r="D36" s="57"/>
      <c r="E36" s="57"/>
      <c r="F36" s="57"/>
      <c r="G36" s="57"/>
      <c r="H36" s="57"/>
      <c r="I36" s="57"/>
      <c r="J36" s="58"/>
      <c r="K36" s="49"/>
      <c r="L36" s="49"/>
      <c r="M36" s="49"/>
      <c r="N36" s="49"/>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row r="40" spans="1:15" ht="18.75" x14ac:dyDescent="0.3">
      <c r="A40" s="35"/>
      <c r="B40" s="35"/>
      <c r="C40" s="35"/>
      <c r="D40" s="35"/>
      <c r="E40" s="35"/>
      <c r="F40" s="35"/>
      <c r="G40" s="35"/>
      <c r="H40" s="35"/>
      <c r="I40" s="35"/>
      <c r="J40" s="35"/>
      <c r="K40" s="35"/>
      <c r="L40" s="35"/>
      <c r="M40" s="35"/>
      <c r="N40" s="35"/>
      <c r="O40" s="35"/>
    </row>
  </sheetData>
  <mergeCells count="10">
    <mergeCell ref="A25:J25"/>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AA38"/>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Meds'!A76</f>
        <v>0</v>
      </c>
      <c r="R2" t="str">
        <f>'Protected - Detail re Meds'!B76</f>
        <v>Hydration, PPN, TPN / Magnesium additive</v>
      </c>
      <c r="S2" t="str">
        <f>'Protected - Detail re Meds'!C76</f>
        <v>Hydration/ Nutrition</v>
      </c>
      <c r="T2" t="str">
        <f>'Protected - Detail re Meds'!D76</f>
        <v>Short term hydration</v>
      </c>
      <c r="U2" t="str">
        <f>'Protected - Detail re Meds'!E76</f>
        <v>CMP</v>
      </c>
      <c r="V2" t="str">
        <f>'Protected - Detail re Meds'!F76</f>
        <v>Slow infusion - not more than 2 gm over 2 hours; Flushing,  sweating,  hypotension, tetany</v>
      </c>
      <c r="W2">
        <f>'Protected - Detail re Meds'!G76</f>
        <v>0</v>
      </c>
      <c r="X2" t="str">
        <f>'Protected - Detail re Meds'!H76</f>
        <v>X if TPN</v>
      </c>
      <c r="Y2">
        <f>'Protected - Detail re Meds'!I76</f>
        <v>0</v>
      </c>
      <c r="Z2">
        <f>'Protected - Detail re Meds'!J76</f>
        <v>0</v>
      </c>
      <c r="AA2">
        <f>'Protected - Detail re Meds'!L76</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Hydration, PPN, TPN / Magnesium additive</v>
      </c>
      <c r="C6" s="219"/>
      <c r="D6" s="219"/>
      <c r="E6" s="75"/>
      <c r="F6" s="47" t="s">
        <v>293</v>
      </c>
      <c r="G6" s="74" t="str">
        <f>IF(Q2=0,"n/a",Q2)</f>
        <v>n/a</v>
      </c>
      <c r="H6" s="34"/>
      <c r="I6" s="34"/>
      <c r="J6" s="48"/>
      <c r="K6" s="34"/>
      <c r="L6" s="34"/>
      <c r="M6" s="34"/>
      <c r="N6" s="34"/>
      <c r="O6" s="34"/>
    </row>
    <row r="7" spans="1:27" ht="18.75" x14ac:dyDescent="0.3">
      <c r="A7" s="46" t="s">
        <v>292</v>
      </c>
      <c r="B7" s="197" t="str">
        <f>S2</f>
        <v>Hydration/ 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Short term hydration</v>
      </c>
      <c r="F12" s="205"/>
      <c r="G12" s="205"/>
      <c r="H12" s="205"/>
      <c r="I12" s="205"/>
      <c r="J12" s="50"/>
      <c r="K12" s="49"/>
      <c r="L12" s="49"/>
      <c r="M12" s="49"/>
      <c r="N12" s="49"/>
      <c r="O12" s="35"/>
    </row>
    <row r="13" spans="1:27" ht="18.75" x14ac:dyDescent="0.3">
      <c r="A13" s="51"/>
      <c r="B13" s="49"/>
      <c r="C13" s="49" t="s">
        <v>296</v>
      </c>
      <c r="D13" s="49"/>
      <c r="E13" s="205" t="str">
        <f>U2</f>
        <v>CMP</v>
      </c>
      <c r="F13" s="205"/>
      <c r="G13" s="205"/>
      <c r="H13" s="205"/>
      <c r="I13" s="194"/>
      <c r="J13" s="50"/>
      <c r="K13" s="49"/>
      <c r="L13" s="49"/>
      <c r="M13" s="49"/>
      <c r="N13" s="49"/>
      <c r="O13" s="35"/>
    </row>
    <row r="14" spans="1:27" ht="99" customHeight="1" x14ac:dyDescent="0.3">
      <c r="A14" s="51"/>
      <c r="B14" s="49"/>
      <c r="C14" s="49" t="s">
        <v>309</v>
      </c>
      <c r="D14" s="49"/>
      <c r="E14" s="216" t="str">
        <f>V2</f>
        <v>Slow infusion - not more than 2 gm over 2 hours; Flushing,  sweating,  hypotension, tetany</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57.75" customHeight="1" x14ac:dyDescent="0.3">
      <c r="A16" s="238" t="s">
        <v>411</v>
      </c>
      <c r="B16" s="239"/>
      <c r="C16" s="239"/>
      <c r="D16" s="239"/>
      <c r="E16" s="239"/>
      <c r="F16" s="239"/>
      <c r="G16" s="239"/>
      <c r="H16" s="239"/>
      <c r="I16" s="239"/>
      <c r="J16" s="24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t="s">
        <v>428</v>
      </c>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10">
    <mergeCell ref="E23:H23"/>
    <mergeCell ref="A1:J1"/>
    <mergeCell ref="A2:J2"/>
    <mergeCell ref="B6:D6"/>
    <mergeCell ref="B7:D7"/>
    <mergeCell ref="E12:I12"/>
    <mergeCell ref="E13:I13"/>
    <mergeCell ref="E14:I14"/>
    <mergeCell ref="F21:H21"/>
    <mergeCell ref="A16:J16"/>
  </mergeCells>
  <printOptions horizontalCentered="1" verticalCentered="1"/>
  <pageMargins left="0.7" right="0.7" top="0.75" bottom="0.75" header="0.3" footer="0.3"/>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38"/>
  <sheetViews>
    <sheetView workbookViewId="0">
      <selection activeCell="F18" sqref="F18"/>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2"/>
      <c r="L1" s="72"/>
      <c r="M1" s="72"/>
      <c r="N1" s="72"/>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2"/>
      <c r="L2" s="72"/>
      <c r="M2" s="72"/>
      <c r="N2" s="72"/>
      <c r="O2" s="37"/>
      <c r="Q2">
        <f>'Protected - Detail re Meds'!A4</f>
        <v>0</v>
      </c>
      <c r="R2" t="str">
        <f>'Protected - Detail re Meds'!B4</f>
        <v>Ampicillin Sublactum/Unasyn</v>
      </c>
      <c r="S2" t="str">
        <f>'Protected - Detail re Meds'!C4</f>
        <v>Antibiotics</v>
      </c>
      <c r="T2" t="str">
        <f>'Protected - Detail re Meds'!D4</f>
        <v>Bacterial Infection</v>
      </c>
      <c r="U2" t="str">
        <f>'Protected - Detail re Meds'!E4</f>
        <v>CBC ċ diff &amp; Plts, BUN, Cr, LFTs</v>
      </c>
      <c r="V2" t="str">
        <f>'Protected - Detail re Meds'!F4</f>
        <v>Bleeding</v>
      </c>
      <c r="W2" t="str">
        <f>'Protected - Detail re Meds'!G4</f>
        <v>X</v>
      </c>
      <c r="X2">
        <f>'Protected - Detail re Meds'!H4</f>
        <v>0</v>
      </c>
      <c r="Y2">
        <f>'Protected - Detail re Meds'!I4</f>
        <v>0</v>
      </c>
      <c r="Z2">
        <f>'Protected - Detail re Meds'!J4</f>
        <v>0</v>
      </c>
      <c r="AA2">
        <f>'Protected - Detail re Meds'!L4</f>
        <v>0</v>
      </c>
    </row>
    <row r="3" spans="1:27" ht="21" x14ac:dyDescent="0.35">
      <c r="A3" s="71"/>
      <c r="B3" s="72"/>
      <c r="C3" s="72"/>
      <c r="D3" s="72"/>
      <c r="E3" s="72"/>
      <c r="F3" s="72"/>
      <c r="G3" s="72"/>
      <c r="H3" s="72"/>
      <c r="I3" s="72"/>
      <c r="J3" s="73"/>
      <c r="K3" s="72"/>
      <c r="L3" s="72"/>
      <c r="M3" s="72"/>
      <c r="N3" s="72"/>
      <c r="O3" s="37"/>
    </row>
    <row r="4" spans="1:27" ht="21" x14ac:dyDescent="0.35">
      <c r="A4" s="71"/>
      <c r="B4" s="72"/>
      <c r="C4" s="72"/>
      <c r="D4" s="72"/>
      <c r="E4" s="72"/>
      <c r="F4" s="72"/>
      <c r="G4" s="72"/>
      <c r="H4" s="72"/>
      <c r="I4" s="72"/>
      <c r="J4" s="73"/>
      <c r="K4" s="72"/>
      <c r="L4" s="72"/>
      <c r="M4" s="72"/>
      <c r="N4" s="72"/>
      <c r="O4" s="37"/>
    </row>
    <row r="5" spans="1:27" ht="18.75" x14ac:dyDescent="0.3">
      <c r="A5" s="44"/>
      <c r="B5" s="70"/>
      <c r="C5" s="70"/>
      <c r="D5" s="70"/>
      <c r="E5" s="70"/>
      <c r="F5" s="70"/>
      <c r="G5" s="70"/>
      <c r="H5" s="70"/>
      <c r="I5" s="70"/>
      <c r="J5" s="45"/>
      <c r="K5" s="70"/>
      <c r="L5" s="70"/>
      <c r="M5" s="70"/>
      <c r="N5" s="70"/>
      <c r="O5" s="32"/>
    </row>
    <row r="6" spans="1:27" ht="18.75" x14ac:dyDescent="0.3">
      <c r="A6" s="46" t="s">
        <v>294</v>
      </c>
      <c r="B6" s="195" t="str">
        <f>R2</f>
        <v>Ampicillin Sublactum/Unasyn</v>
      </c>
      <c r="C6" s="195"/>
      <c r="D6" s="195"/>
      <c r="E6" s="70"/>
      <c r="F6" s="47" t="s">
        <v>293</v>
      </c>
      <c r="G6" s="69" t="str">
        <f>IF(Q2=0,"n/a",Q2)</f>
        <v>n/a</v>
      </c>
      <c r="H6" s="34"/>
      <c r="I6" s="34"/>
      <c r="J6" s="48"/>
      <c r="K6" s="34"/>
      <c r="L6" s="34"/>
      <c r="M6" s="34"/>
      <c r="N6" s="34"/>
      <c r="O6" s="34"/>
    </row>
    <row r="7" spans="1:27" ht="18.75" x14ac:dyDescent="0.3">
      <c r="A7" s="46" t="s">
        <v>292</v>
      </c>
      <c r="B7" s="197" t="str">
        <f>S2</f>
        <v>Antibiotics</v>
      </c>
      <c r="C7" s="197"/>
      <c r="D7" s="197"/>
      <c r="E7" s="49"/>
      <c r="F7" s="49"/>
      <c r="G7" s="49"/>
      <c r="H7" s="49"/>
      <c r="I7" s="49"/>
      <c r="J7" s="50"/>
      <c r="K7" s="49"/>
      <c r="L7" s="49"/>
      <c r="M7" s="49"/>
      <c r="N7" s="49"/>
      <c r="O7" s="35"/>
    </row>
    <row r="8" spans="1:27" ht="18.75" x14ac:dyDescent="0.3">
      <c r="A8" s="46"/>
      <c r="B8" s="61" t="s">
        <v>311</v>
      </c>
      <c r="C8" s="39" t="s">
        <v>312</v>
      </c>
      <c r="D8" s="64"/>
      <c r="E8" s="65"/>
      <c r="F8" s="65"/>
      <c r="G8" s="49"/>
      <c r="H8" s="49"/>
      <c r="I8" s="49"/>
      <c r="J8" s="50"/>
      <c r="K8" s="49"/>
      <c r="L8" s="49"/>
      <c r="M8" s="49"/>
      <c r="N8" s="49"/>
      <c r="O8" s="35"/>
    </row>
    <row r="9" spans="1:27" ht="18.75" x14ac:dyDescent="0.3">
      <c r="A9" s="51"/>
      <c r="B9" s="62"/>
      <c r="C9" s="39" t="s">
        <v>189</v>
      </c>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18.75" x14ac:dyDescent="0.3">
      <c r="A12" s="51"/>
      <c r="B12" s="49"/>
      <c r="C12" s="49" t="s">
        <v>295</v>
      </c>
      <c r="D12" s="49"/>
      <c r="E12" s="205" t="str">
        <f>T2</f>
        <v>Bacterial Infection</v>
      </c>
      <c r="F12" s="205"/>
      <c r="G12" s="205"/>
      <c r="H12" s="205"/>
      <c r="I12" s="59"/>
      <c r="J12" s="50"/>
      <c r="K12" s="49"/>
      <c r="L12" s="49"/>
      <c r="M12" s="49"/>
      <c r="N12" s="49"/>
      <c r="O12" s="35"/>
    </row>
    <row r="13" spans="1:27" ht="18.75" x14ac:dyDescent="0.3">
      <c r="A13" s="51"/>
      <c r="B13" s="49"/>
      <c r="C13" s="49" t="s">
        <v>296</v>
      </c>
      <c r="D13" s="49"/>
      <c r="E13" s="194" t="str">
        <f>U2</f>
        <v>CBC ċ diff &amp; Plts, BUN, Cr, LFTs</v>
      </c>
      <c r="F13" s="194"/>
      <c r="G13" s="194"/>
      <c r="H13" s="194"/>
      <c r="I13" s="194"/>
      <c r="J13" s="50"/>
      <c r="K13" s="49"/>
      <c r="L13" s="49"/>
      <c r="M13" s="49"/>
      <c r="N13" s="49"/>
      <c r="O13" s="35"/>
    </row>
    <row r="14" spans="1:27" ht="18.75" x14ac:dyDescent="0.3">
      <c r="A14" s="51"/>
      <c r="B14" s="49"/>
      <c r="C14" s="49" t="s">
        <v>309</v>
      </c>
      <c r="D14" s="49"/>
      <c r="E14" s="204" t="str">
        <f>V2</f>
        <v>Bleeding</v>
      </c>
      <c r="F14" s="204"/>
      <c r="G14" s="204"/>
      <c r="H14" s="204"/>
      <c r="I14" s="204"/>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59"/>
      <c r="F23" s="195" t="str">
        <f>+IF(AA2=0,"n/a",AA2)</f>
        <v>n/a</v>
      </c>
      <c r="G23" s="195"/>
      <c r="H23" s="195"/>
      <c r="I23" s="49"/>
      <c r="J23" s="50"/>
      <c r="K23" s="49"/>
      <c r="L23" s="49"/>
      <c r="M23" s="49"/>
      <c r="N23" s="49"/>
      <c r="O23" s="35"/>
    </row>
    <row r="24" spans="1:15" ht="18.75" x14ac:dyDescent="0.3">
      <c r="A24" s="51"/>
      <c r="B24" s="49"/>
      <c r="C24" s="49"/>
      <c r="D24" s="49"/>
      <c r="E24" s="49"/>
      <c r="F24" s="70"/>
      <c r="G24" s="70"/>
      <c r="H24" s="70"/>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F23:H23"/>
    <mergeCell ref="E13:I13"/>
    <mergeCell ref="E14:I14"/>
    <mergeCell ref="A1:J1"/>
    <mergeCell ref="A2:J2"/>
    <mergeCell ref="B6:D6"/>
    <mergeCell ref="B7:D7"/>
    <mergeCell ref="E12:H12"/>
    <mergeCell ref="F21:H21"/>
  </mergeCells>
  <printOptions horizontalCentered="1" verticalCentered="1"/>
  <pageMargins left="0.7" right="0.7" top="0.75" bottom="0.75" header="0.3" footer="0.3"/>
  <pageSetup scale="85"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Meds'!A78</f>
        <v>1</v>
      </c>
      <c r="R2" t="str">
        <f>'Protected - Detail re Meds'!B78</f>
        <v>Peripheral Parenteral Nutrition(PPN)</v>
      </c>
      <c r="S2" t="str">
        <f>'Protected - Detail re Meds'!C78</f>
        <v>Nutrition</v>
      </c>
      <c r="T2" t="str">
        <f>'Protected - Detail re Meds'!D78</f>
        <v>Short term nutrition support or replacement</v>
      </c>
      <c r="U2" t="str">
        <f>'Protected - Detail re Meds'!E78</f>
        <v>CMP, Triglycerides</v>
      </c>
      <c r="V2" t="str">
        <f>'Protected - Detail re Meds'!F78</f>
        <v>No more than 7-10 days Peripheral IV, watch for phlebitis &amp; Infiltration</v>
      </c>
      <c r="W2" t="str">
        <f>'Protected - Detail re Meds'!G78</f>
        <v>X</v>
      </c>
      <c r="X2">
        <f>'Protected - Detail re Meds'!H78</f>
        <v>0</v>
      </c>
      <c r="Y2">
        <f>'Protected - Detail re Meds'!I78</f>
        <v>0</v>
      </c>
      <c r="Z2">
        <f>'Protected - Detail re Meds'!J78</f>
        <v>0</v>
      </c>
      <c r="AA2" t="str">
        <f>'Protected - Detail re Meds'!L78</f>
        <v>Inf Therapy TPN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Peripheral Parenteral Nutrition(PPN)</v>
      </c>
      <c r="C6" s="219"/>
      <c r="D6" s="219"/>
      <c r="E6" s="75"/>
      <c r="F6" s="47" t="s">
        <v>293</v>
      </c>
      <c r="G6" s="74">
        <f>IF(Q2=0,"n/a",Q2)</f>
        <v>1</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term nutrition support or replacement</v>
      </c>
      <c r="F12" s="217"/>
      <c r="G12" s="217"/>
      <c r="H12" s="217"/>
      <c r="I12" s="217"/>
      <c r="J12" s="50"/>
      <c r="K12" s="49"/>
      <c r="L12" s="49"/>
      <c r="M12" s="49"/>
      <c r="N12" s="49"/>
      <c r="O12" s="35"/>
    </row>
    <row r="13" spans="1:27" ht="18.75" x14ac:dyDescent="0.3">
      <c r="A13" s="51"/>
      <c r="B13" s="49"/>
      <c r="C13" s="49" t="s">
        <v>296</v>
      </c>
      <c r="D13" s="49"/>
      <c r="E13" s="205" t="str">
        <f>U2</f>
        <v>CMP, Triglycerides</v>
      </c>
      <c r="F13" s="205"/>
      <c r="G13" s="205"/>
      <c r="H13" s="205"/>
      <c r="I13" s="194"/>
      <c r="J13" s="50"/>
      <c r="K13" s="49"/>
      <c r="L13" s="49"/>
      <c r="M13" s="49"/>
      <c r="N13" s="49"/>
      <c r="O13" s="35"/>
    </row>
    <row r="14" spans="1:27" ht="69" customHeight="1" x14ac:dyDescent="0.3">
      <c r="A14" s="51"/>
      <c r="B14" s="49"/>
      <c r="C14" s="49" t="s">
        <v>309</v>
      </c>
      <c r="D14" s="49"/>
      <c r="E14" s="216" t="str">
        <f>V2</f>
        <v>No more than 7-10 days Peripheral IV, watch for phlebitis &amp; Infiltration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X25"/>
  <sheetViews>
    <sheetView zoomScaleNormal="100" workbookViewId="0">
      <selection activeCell="M8" sqref="M8"/>
    </sheetView>
  </sheetViews>
  <sheetFormatPr defaultRowHeight="15" x14ac:dyDescent="0.25"/>
  <cols>
    <col min="1" max="1" width="16.140625" customWidth="1"/>
    <col min="2" max="2" width="19.42578125" customWidth="1"/>
    <col min="3" max="3" width="12.5703125" customWidth="1"/>
    <col min="4" max="4" width="17.5703125" customWidth="1"/>
    <col min="5" max="5" width="2.5703125" customWidth="1"/>
    <col min="6" max="6" width="12.42578125" customWidth="1"/>
    <col min="10" max="10" width="9.140625" customWidth="1"/>
    <col min="17" max="17" width="19.85546875" customWidth="1"/>
    <col min="18" max="18" width="16.5703125" customWidth="1"/>
    <col min="19" max="19" width="98.7109375" customWidth="1"/>
  </cols>
  <sheetData>
    <row r="1" spans="1:15" ht="21" x14ac:dyDescent="0.35">
      <c r="A1" s="198" t="s">
        <v>290</v>
      </c>
      <c r="B1" s="199"/>
      <c r="C1" s="199"/>
      <c r="D1" s="199"/>
      <c r="E1" s="199"/>
      <c r="F1" s="199"/>
      <c r="G1" s="199"/>
      <c r="H1" s="199"/>
      <c r="I1" s="199"/>
      <c r="J1" s="200"/>
      <c r="K1" s="153"/>
      <c r="L1" s="153"/>
      <c r="M1" s="153"/>
      <c r="N1" s="153"/>
      <c r="O1" s="37"/>
    </row>
    <row r="2" spans="1:15" ht="21" x14ac:dyDescent="0.35">
      <c r="A2" s="201" t="s">
        <v>291</v>
      </c>
      <c r="B2" s="202"/>
      <c r="C2" s="202"/>
      <c r="D2" s="202"/>
      <c r="E2" s="202"/>
      <c r="F2" s="202"/>
      <c r="G2" s="202"/>
      <c r="H2" s="202"/>
      <c r="I2" s="202"/>
      <c r="J2" s="203"/>
      <c r="K2" s="153"/>
      <c r="L2" s="153"/>
      <c r="M2" s="153"/>
      <c r="N2" s="153"/>
      <c r="O2" s="37"/>
    </row>
    <row r="3" spans="1:15" ht="18.75" x14ac:dyDescent="0.3">
      <c r="A3" s="46" t="s">
        <v>294</v>
      </c>
      <c r="B3" s="195" t="str">
        <f>O25</f>
        <v>Magnesium Sulfate - not as additive to TPN</v>
      </c>
      <c r="C3" s="195"/>
      <c r="D3" s="195"/>
      <c r="E3" s="152"/>
      <c r="F3" s="47" t="s">
        <v>293</v>
      </c>
      <c r="G3" s="151">
        <f>IF(N25=0,"n/a",N25)</f>
        <v>2</v>
      </c>
      <c r="H3" s="34"/>
      <c r="I3" s="34"/>
      <c r="J3" s="48"/>
      <c r="K3" s="34"/>
      <c r="L3" s="34"/>
      <c r="M3" s="34"/>
      <c r="N3" s="34"/>
      <c r="O3" s="34"/>
    </row>
    <row r="4" spans="1:15" ht="18.75" x14ac:dyDescent="0.3">
      <c r="A4" s="46" t="s">
        <v>292</v>
      </c>
      <c r="B4" s="197" t="str">
        <f>P25</f>
        <v>Antidysrhythmics, Electrolytes, Anticonvulsant</v>
      </c>
      <c r="C4" s="197"/>
      <c r="D4" s="197"/>
      <c r="E4" s="49"/>
      <c r="F4" s="49"/>
      <c r="G4" s="49"/>
      <c r="H4" s="49"/>
      <c r="I4" s="49"/>
      <c r="J4" s="50"/>
      <c r="K4" s="49"/>
      <c r="L4" s="49"/>
      <c r="M4" s="49"/>
      <c r="N4" s="49"/>
      <c r="O4" s="35"/>
    </row>
    <row r="5" spans="1:15" ht="18.75" x14ac:dyDescent="0.3">
      <c r="A5" s="144"/>
      <c r="B5" s="145"/>
      <c r="C5" s="146"/>
      <c r="D5" s="147"/>
      <c r="E5" s="146"/>
      <c r="F5" s="146"/>
      <c r="G5" s="146"/>
      <c r="H5" s="146"/>
      <c r="I5" s="146"/>
      <c r="J5" s="148"/>
      <c r="K5" s="49"/>
      <c r="L5" s="49"/>
      <c r="M5" s="49"/>
      <c r="N5" s="49"/>
      <c r="O5" s="35"/>
    </row>
    <row r="6" spans="1:15" s="40" customFormat="1" ht="18.95" customHeight="1" x14ac:dyDescent="0.25">
      <c r="A6" s="89" t="s">
        <v>295</v>
      </c>
      <c r="B6" s="227" t="s">
        <v>452</v>
      </c>
      <c r="C6" s="227"/>
      <c r="D6" s="227"/>
      <c r="E6" s="227"/>
      <c r="F6" s="227"/>
      <c r="G6" s="227"/>
      <c r="H6" s="227"/>
      <c r="I6" s="227"/>
      <c r="J6" s="228"/>
      <c r="K6" s="53"/>
      <c r="L6" s="53"/>
      <c r="M6" s="53"/>
      <c r="N6" s="53"/>
    </row>
    <row r="7" spans="1:15" s="40" customFormat="1" ht="36.4" customHeight="1" x14ac:dyDescent="0.2">
      <c r="A7" s="149" t="s">
        <v>296</v>
      </c>
      <c r="B7" s="230" t="str">
        <f>R25</f>
        <v>Frequent Magnesium levels must be obtained. Dosage will vary based on serum Magnesium level</v>
      </c>
      <c r="C7" s="230"/>
      <c r="D7" s="230"/>
      <c r="E7" s="230"/>
      <c r="F7" s="230"/>
      <c r="G7" s="230"/>
      <c r="H7" s="230"/>
      <c r="I7" s="230"/>
      <c r="J7" s="231"/>
      <c r="K7" s="53"/>
      <c r="L7" s="53"/>
      <c r="M7" s="53"/>
      <c r="N7" s="53"/>
    </row>
    <row r="8" spans="1:15" s="40" customFormat="1" ht="409.35" customHeight="1" x14ac:dyDescent="0.2">
      <c r="A8" s="150" t="s">
        <v>456</v>
      </c>
      <c r="B8" s="241" t="s">
        <v>466</v>
      </c>
      <c r="C8" s="232"/>
      <c r="D8" s="232"/>
      <c r="E8" s="232"/>
      <c r="F8" s="232"/>
      <c r="G8" s="232"/>
      <c r="H8" s="232"/>
      <c r="I8" s="232"/>
      <c r="J8" s="233"/>
      <c r="K8" s="53"/>
      <c r="L8" s="53"/>
      <c r="M8" s="53"/>
      <c r="N8" s="53"/>
    </row>
    <row r="9" spans="1:15" s="40" customFormat="1" ht="12.95" customHeight="1" x14ac:dyDescent="0.2">
      <c r="A9" s="150"/>
      <c r="B9" s="154"/>
      <c r="C9" s="154"/>
      <c r="D9" s="154"/>
      <c r="E9" s="154"/>
      <c r="F9" s="154"/>
      <c r="G9" s="154"/>
      <c r="H9" s="154"/>
      <c r="I9" s="154"/>
      <c r="J9" s="155"/>
      <c r="K9" s="53"/>
      <c r="L9" s="53"/>
      <c r="M9" s="53"/>
      <c r="N9" s="53"/>
    </row>
    <row r="10" spans="1:15" ht="18.75" x14ac:dyDescent="0.3">
      <c r="A10" s="51"/>
      <c r="B10" s="49"/>
      <c r="C10" s="49" t="s">
        <v>313</v>
      </c>
      <c r="D10" s="49"/>
      <c r="E10" s="36" t="str">
        <f>IF(T25=0,"Y","N")</f>
        <v>N</v>
      </c>
      <c r="F10" s="49"/>
      <c r="G10" s="49"/>
      <c r="H10" s="49"/>
      <c r="I10" s="49"/>
      <c r="J10" s="50"/>
      <c r="K10" s="49"/>
      <c r="L10" s="49"/>
      <c r="M10" s="49"/>
      <c r="N10" s="49"/>
      <c r="O10" s="35"/>
    </row>
    <row r="11" spans="1:15" ht="18.75" x14ac:dyDescent="0.3">
      <c r="A11" s="51"/>
      <c r="B11" s="49"/>
      <c r="C11" s="49" t="s">
        <v>299</v>
      </c>
      <c r="D11" s="49"/>
      <c r="E11" s="36" t="str">
        <f>IF(U25=0,"N","Y")</f>
        <v>N</v>
      </c>
      <c r="F11" s="49"/>
      <c r="G11" s="49"/>
      <c r="H11" s="49"/>
      <c r="I11" s="49"/>
      <c r="J11" s="50"/>
      <c r="K11" s="49"/>
      <c r="L11" s="49"/>
      <c r="M11" s="49"/>
      <c r="N11" s="49"/>
      <c r="O11" s="35"/>
    </row>
    <row r="12" spans="1:15" ht="18.75" x14ac:dyDescent="0.3">
      <c r="A12" s="51"/>
      <c r="B12" s="49"/>
      <c r="C12" s="49" t="s">
        <v>391</v>
      </c>
      <c r="D12" s="49"/>
      <c r="E12" s="36" t="str">
        <f>IF(V25=0,"N","Y")</f>
        <v>N</v>
      </c>
      <c r="F12" s="49"/>
      <c r="G12" s="49"/>
      <c r="H12" s="49"/>
      <c r="I12" s="49"/>
      <c r="J12" s="50"/>
      <c r="K12" s="49"/>
      <c r="L12" s="49"/>
      <c r="M12" s="49"/>
      <c r="N12" s="49"/>
      <c r="O12" s="35"/>
    </row>
    <row r="13" spans="1:15" ht="18.75" x14ac:dyDescent="0.3">
      <c r="A13" s="51"/>
      <c r="B13" s="49"/>
      <c r="C13" s="49" t="s">
        <v>297</v>
      </c>
      <c r="D13" s="49"/>
      <c r="E13" s="36" t="str">
        <f>IF(W25=0,"N","Y")</f>
        <v>N</v>
      </c>
      <c r="F13" s="196"/>
      <c r="G13" s="196"/>
      <c r="H13" s="196"/>
      <c r="I13" s="49"/>
      <c r="J13" s="50"/>
      <c r="K13" s="49"/>
      <c r="L13" s="49"/>
      <c r="M13" s="49"/>
      <c r="N13" s="49"/>
      <c r="O13" s="35"/>
    </row>
    <row r="14" spans="1:15" ht="18.75" x14ac:dyDescent="0.3">
      <c r="A14" s="51"/>
      <c r="B14" s="49"/>
      <c r="C14" s="49"/>
      <c r="D14" s="49"/>
      <c r="E14" s="49"/>
      <c r="F14" s="49"/>
      <c r="G14" s="49"/>
      <c r="H14" s="49"/>
      <c r="I14" s="49"/>
      <c r="J14" s="50"/>
      <c r="K14" s="49"/>
      <c r="L14" s="49"/>
      <c r="M14" s="49"/>
      <c r="N14" s="49"/>
      <c r="O14" s="35"/>
    </row>
    <row r="15" spans="1:15" ht="18.75" x14ac:dyDescent="0.3">
      <c r="A15" s="51"/>
      <c r="B15" s="49"/>
      <c r="C15" s="49" t="s">
        <v>298</v>
      </c>
      <c r="D15" s="49"/>
      <c r="E15" s="59"/>
      <c r="F15" s="195" t="str">
        <f>X25</f>
        <v>Inf Therapy TPN</v>
      </c>
      <c r="G15" s="195"/>
      <c r="H15" s="195"/>
      <c r="I15" s="49"/>
      <c r="J15" s="50"/>
      <c r="K15" s="49"/>
      <c r="L15" s="49"/>
      <c r="M15" s="49"/>
      <c r="N15" s="49"/>
      <c r="O15" s="35"/>
    </row>
    <row r="16" spans="1:15" ht="18.75" x14ac:dyDescent="0.3">
      <c r="A16" s="51"/>
      <c r="B16" s="49"/>
      <c r="C16" s="49"/>
      <c r="D16" s="49"/>
      <c r="E16" s="49"/>
      <c r="F16" s="152"/>
      <c r="G16" s="152"/>
      <c r="H16" s="152"/>
      <c r="I16" s="49"/>
      <c r="J16" s="50"/>
      <c r="K16" s="49"/>
      <c r="L16" s="49"/>
      <c r="M16" s="49"/>
      <c r="N16" s="49"/>
      <c r="O16" s="35"/>
    </row>
    <row r="17" spans="1:24" ht="41.1" customHeight="1" x14ac:dyDescent="0.3">
      <c r="A17" s="143" t="s">
        <v>310</v>
      </c>
      <c r="B17" s="234" t="s">
        <v>457</v>
      </c>
      <c r="C17" s="234"/>
      <c r="D17" s="234"/>
      <c r="E17" s="234"/>
      <c r="F17" s="234"/>
      <c r="G17" s="234"/>
      <c r="H17" s="234"/>
      <c r="I17" s="234"/>
      <c r="J17" s="235"/>
      <c r="K17" s="49"/>
      <c r="L17" s="49"/>
      <c r="M17" s="49"/>
      <c r="N17" s="49"/>
      <c r="O17" s="35"/>
    </row>
    <row r="18" spans="1:24" ht="18.75" x14ac:dyDescent="0.3">
      <c r="A18" s="140"/>
      <c r="B18" s="53"/>
      <c r="C18" s="53"/>
      <c r="D18" s="53"/>
      <c r="E18" s="53"/>
      <c r="F18" s="53"/>
      <c r="G18" s="53"/>
      <c r="H18" s="53"/>
      <c r="I18" s="53"/>
      <c r="J18" s="54"/>
      <c r="K18" s="49"/>
      <c r="L18" s="49"/>
      <c r="M18" s="49"/>
      <c r="N18" s="49"/>
      <c r="O18" s="35"/>
    </row>
    <row r="19" spans="1:24" x14ac:dyDescent="0.25">
      <c r="A19" s="140" t="s">
        <v>300</v>
      </c>
      <c r="B19" s="55" t="s">
        <v>306</v>
      </c>
      <c r="C19" s="53" t="s">
        <v>304</v>
      </c>
      <c r="D19" s="31"/>
      <c r="E19" s="31"/>
      <c r="F19" s="31"/>
      <c r="G19" s="31"/>
      <c r="H19" s="31"/>
      <c r="I19" s="53"/>
      <c r="J19" s="54"/>
      <c r="K19" s="53"/>
      <c r="L19" s="53"/>
      <c r="M19" s="53"/>
      <c r="N19" s="53"/>
      <c r="O19" s="40"/>
    </row>
    <row r="20" spans="1:24" x14ac:dyDescent="0.25">
      <c r="A20" s="52"/>
      <c r="B20" s="55" t="s">
        <v>301</v>
      </c>
      <c r="C20" s="53" t="s">
        <v>303</v>
      </c>
      <c r="D20" s="53"/>
      <c r="E20" s="53"/>
      <c r="F20" s="53"/>
      <c r="G20" s="53"/>
      <c r="H20" s="53"/>
      <c r="I20" s="53"/>
      <c r="J20" s="54"/>
      <c r="K20" s="53"/>
      <c r="L20" s="53"/>
      <c r="M20" s="53"/>
      <c r="N20" s="53"/>
      <c r="O20" s="40"/>
    </row>
    <row r="21" spans="1:24" ht="14.45" customHeight="1" thickBot="1" x14ac:dyDescent="0.35">
      <c r="A21" s="56"/>
      <c r="B21" s="141" t="s">
        <v>302</v>
      </c>
      <c r="C21" s="142" t="s">
        <v>305</v>
      </c>
      <c r="D21" s="142"/>
      <c r="E21" s="142"/>
      <c r="F21" s="142"/>
      <c r="G21" s="142"/>
      <c r="H21" s="142"/>
      <c r="I21" s="57"/>
      <c r="J21" s="58"/>
      <c r="K21" s="49"/>
      <c r="L21" s="49"/>
      <c r="M21" s="49"/>
      <c r="N21" s="49"/>
      <c r="O21" s="35"/>
    </row>
    <row r="22" spans="1:24" ht="18.75" x14ac:dyDescent="0.3">
      <c r="A22" s="35"/>
      <c r="B22" s="35"/>
      <c r="C22" s="35"/>
      <c r="D22" s="35"/>
      <c r="E22" s="35"/>
      <c r="F22" s="35"/>
      <c r="G22" s="35"/>
      <c r="H22" s="35"/>
      <c r="I22" s="35"/>
      <c r="J22" s="35"/>
      <c r="K22" s="35"/>
      <c r="L22" s="35"/>
      <c r="M22" s="35"/>
      <c r="N22" s="35"/>
      <c r="O22" s="35"/>
    </row>
    <row r="23" spans="1:24" ht="18.75" x14ac:dyDescent="0.3">
      <c r="A23" s="35"/>
      <c r="B23" s="35"/>
      <c r="C23" s="35"/>
      <c r="D23" s="35"/>
      <c r="E23" s="35"/>
      <c r="F23" s="35"/>
      <c r="G23" s="35"/>
      <c r="H23" s="35"/>
      <c r="I23" s="35"/>
      <c r="J23" s="35"/>
      <c r="K23" s="35"/>
      <c r="L23" s="35"/>
      <c r="M23" s="35"/>
      <c r="N23" s="35"/>
      <c r="O23" s="35"/>
    </row>
    <row r="24" spans="1:24" ht="60.75" x14ac:dyDescent="0.3">
      <c r="A24" s="35"/>
      <c r="B24" s="35"/>
      <c r="C24" s="35"/>
      <c r="D24" s="35"/>
      <c r="E24" s="35"/>
      <c r="F24" s="35"/>
      <c r="G24" s="35"/>
      <c r="H24" s="35"/>
      <c r="I24" s="35"/>
      <c r="J24" s="35"/>
      <c r="K24" s="35"/>
      <c r="L24" s="35"/>
      <c r="M24" s="35"/>
      <c r="N24" s="10" t="s">
        <v>1</v>
      </c>
      <c r="O24" s="11" t="s">
        <v>50</v>
      </c>
      <c r="P24" s="11" t="s">
        <v>0</v>
      </c>
      <c r="Q24" s="11" t="s">
        <v>33</v>
      </c>
      <c r="R24" s="11" t="s">
        <v>70</v>
      </c>
      <c r="S24" s="11" t="s">
        <v>32</v>
      </c>
      <c r="T24" s="12" t="s">
        <v>2</v>
      </c>
      <c r="U24" s="12" t="s">
        <v>46</v>
      </c>
      <c r="V24" s="12" t="s">
        <v>392</v>
      </c>
      <c r="W24" s="14" t="s">
        <v>71</v>
      </c>
      <c r="X24" s="10" t="s">
        <v>69</v>
      </c>
    </row>
    <row r="25" spans="1:24" ht="405" x14ac:dyDescent="0.3">
      <c r="A25" s="35"/>
      <c r="B25" s="35"/>
      <c r="C25" s="35"/>
      <c r="D25" s="35"/>
      <c r="E25" s="35"/>
      <c r="F25" s="35"/>
      <c r="G25" s="35"/>
      <c r="H25" s="35"/>
      <c r="I25" s="35"/>
      <c r="J25" s="35"/>
      <c r="K25" s="35"/>
      <c r="L25" s="35"/>
      <c r="M25" s="35"/>
      <c r="N25" s="136">
        <v>2</v>
      </c>
      <c r="O25" s="159" t="s">
        <v>464</v>
      </c>
      <c r="P25" s="159" t="s">
        <v>460</v>
      </c>
      <c r="Q25" s="162" t="s">
        <v>461</v>
      </c>
      <c r="R25" s="162" t="s">
        <v>462</v>
      </c>
      <c r="S25" s="163" t="s">
        <v>465</v>
      </c>
      <c r="T25" s="136" t="s">
        <v>8</v>
      </c>
      <c r="U25" s="18"/>
      <c r="V25" s="18"/>
      <c r="W25" s="18"/>
      <c r="X25" s="137" t="s">
        <v>54</v>
      </c>
    </row>
  </sheetData>
  <mergeCells count="10">
    <mergeCell ref="B8:J8"/>
    <mergeCell ref="F13:H13"/>
    <mergeCell ref="F15:H15"/>
    <mergeCell ref="B17:J17"/>
    <mergeCell ref="A1:J1"/>
    <mergeCell ref="A2:J2"/>
    <mergeCell ref="B3:D3"/>
    <mergeCell ref="B4:D4"/>
    <mergeCell ref="B6:J6"/>
    <mergeCell ref="B7:J7"/>
  </mergeCells>
  <pageMargins left="0.7" right="0.7" top="0.75" bottom="0.75" header="0.3" footer="0.3"/>
  <pageSetup scale="76" orientation="portrait" r:id="rId1"/>
  <colBreaks count="1" manualBreakCount="1">
    <brk id="10"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AA39"/>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Meds'!A79</f>
        <v>2</v>
      </c>
      <c r="R2" t="str">
        <f>'Protected - Detail re Meds'!B79</f>
        <v>Total Parental Nutrition(TPN) ċ or w/o lipid</v>
      </c>
      <c r="S2" t="str">
        <f>'Protected - Detail re Meds'!C79</f>
        <v>Nutrition</v>
      </c>
      <c r="T2" t="str">
        <f>'Protected - Detail re Meds'!D79</f>
        <v>Short or long term nutrition support or replacement</v>
      </c>
      <c r="U2" t="str">
        <f>'Protected - Detail re Meds'!E79</f>
        <v>CBC ċ diff + Plts, CMP, CA, Mg, PO4, LFTs, PT</v>
      </c>
      <c r="V2" t="str">
        <f>'Protected - Detail re Meds'!F79</f>
        <v>Monitor weights. Dedicated central line for TPN. Teach S/S hypo, hyperglycemia &amp; dehydration. Osteoporosis if TPN &gt; 3 mos., thrombocytopenia, leukopenia, cholelithiasis, cholecystitis</v>
      </c>
      <c r="W2" t="str">
        <f>'Protected - Detail re Meds'!G79</f>
        <v>X</v>
      </c>
      <c r="X2" t="str">
        <f>'Protected - Detail re Meds'!H79</f>
        <v>X</v>
      </c>
      <c r="Y2" t="str">
        <f>'Protected - Detail re Meds'!I79</f>
        <v>X</v>
      </c>
      <c r="Z2">
        <f>'Protected - Detail re Meds'!J79</f>
        <v>0</v>
      </c>
      <c r="AA2" t="str">
        <f>'Protected - Detail re Meds'!L79</f>
        <v>Inf Therapy TPN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Total Parental Nutrition(TPN) ċ or w/o lipid</v>
      </c>
      <c r="C6" s="219"/>
      <c r="D6" s="219"/>
      <c r="E6" s="75"/>
      <c r="F6" s="47" t="s">
        <v>293</v>
      </c>
      <c r="G6" s="74">
        <f>IF(Q2=0,"n/a",Q2)</f>
        <v>2</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or long term nutrition support or replacement</v>
      </c>
      <c r="F12" s="217"/>
      <c r="G12" s="217"/>
      <c r="H12" s="217"/>
      <c r="I12" s="217"/>
      <c r="J12" s="50"/>
      <c r="K12" s="49"/>
      <c r="L12" s="49"/>
      <c r="M12" s="49"/>
      <c r="N12" s="49"/>
      <c r="O12" s="35"/>
    </row>
    <row r="13" spans="1:27" ht="18.75" x14ac:dyDescent="0.3">
      <c r="A13" s="51"/>
      <c r="B13" s="49"/>
      <c r="C13" s="49" t="s">
        <v>296</v>
      </c>
      <c r="D13" s="49"/>
      <c r="E13" s="205" t="str">
        <f>U2</f>
        <v>CBC ċ diff + Plts, CMP, CA, Mg, PO4, LFTs, PT</v>
      </c>
      <c r="F13" s="205"/>
      <c r="G13" s="205"/>
      <c r="H13" s="205"/>
      <c r="I13" s="194"/>
      <c r="J13" s="50"/>
      <c r="K13" s="49"/>
      <c r="L13" s="49"/>
      <c r="M13" s="49"/>
      <c r="N13" s="49"/>
      <c r="O13" s="35"/>
    </row>
    <row r="14" spans="1:27" ht="93.75" customHeight="1" x14ac:dyDescent="0.3">
      <c r="A14" s="51"/>
      <c r="B14" s="49"/>
      <c r="C14" s="49" t="s">
        <v>309</v>
      </c>
      <c r="D14" s="49"/>
      <c r="E14" s="216" t="str">
        <f>V2</f>
        <v>Monitor weights. Dedicated central line for TPN. Teach S/S hypo, hyperglycemia &amp; dehydration. Osteoporosis if TPN &gt; 3 mos., thrombocytopenia, leukopenia, cholelithiasis, cholecystitis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55.5" customHeight="1" x14ac:dyDescent="0.3">
      <c r="A24" s="238" t="s">
        <v>411</v>
      </c>
      <c r="B24" s="239"/>
      <c r="C24" s="239"/>
      <c r="D24" s="239"/>
      <c r="E24" s="239"/>
      <c r="F24" s="239"/>
      <c r="G24" s="239"/>
      <c r="H24" s="239"/>
      <c r="I24" s="239"/>
      <c r="J24" s="240"/>
      <c r="K24" s="49"/>
      <c r="L24" s="49"/>
      <c r="M24" s="49"/>
      <c r="N24" s="49"/>
      <c r="O24" s="35"/>
    </row>
    <row r="25" spans="1:15" ht="17.25" customHeight="1" x14ac:dyDescent="0.3">
      <c r="A25" s="90"/>
      <c r="B25" s="91"/>
      <c r="C25" s="91"/>
      <c r="D25" s="91"/>
      <c r="E25" s="91"/>
      <c r="F25" s="91"/>
      <c r="G25" s="91"/>
      <c r="H25" s="91"/>
      <c r="I25" s="91"/>
      <c r="J25" s="92"/>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1"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AA39"/>
  <sheetViews>
    <sheetView workbookViewId="0">
      <selection activeCell="E12" sqref="E12:I1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Meds'!A80</f>
        <v>0</v>
      </c>
      <c r="R2" t="str">
        <f>'Protected - Detail re Meds'!B80</f>
        <v>TPN/PPN ċ Insulin</v>
      </c>
      <c r="S2" t="str">
        <f>'Protected - Detail re Meds'!C80</f>
        <v>Nutrition</v>
      </c>
      <c r="T2" t="str">
        <f>'Protected - Detail re Meds'!D80</f>
        <v>Short or long term nutrition support or replacement</v>
      </c>
      <c r="U2" t="str">
        <f>'Protected - Detail re Meds'!E80</f>
        <v>BMP</v>
      </c>
      <c r="V2" t="str">
        <f>'Protected - Detail re Meds'!F80</f>
        <v>Hypokalemia, Teach patient S/S of hypo &amp; hyperglycemia</v>
      </c>
      <c r="W2">
        <f>'Protected - Detail re Meds'!G80</f>
        <v>0</v>
      </c>
      <c r="X2" t="str">
        <f>'Protected - Detail re Meds'!H80</f>
        <v>X</v>
      </c>
      <c r="Y2" t="str">
        <f>'Protected - Detail re Meds'!I80</f>
        <v>X</v>
      </c>
      <c r="Z2">
        <f>'Protected - Detail re Meds'!J80</f>
        <v>0</v>
      </c>
      <c r="AA2" t="str">
        <f>'Protected - Detail re Meds'!L80</f>
        <v>Inf Therapy TPN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TPN/PPN ċ Insulin</v>
      </c>
      <c r="C6" s="219"/>
      <c r="D6" s="219"/>
      <c r="E6" s="75"/>
      <c r="F6" s="47" t="s">
        <v>293</v>
      </c>
      <c r="G6" s="74" t="str">
        <f>IF(Q2=0,"n/a",Q2)</f>
        <v>n/a</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or long term nutrition support or replacement</v>
      </c>
      <c r="F12" s="217"/>
      <c r="G12" s="217"/>
      <c r="H12" s="217"/>
      <c r="I12" s="217"/>
      <c r="J12" s="50"/>
      <c r="K12" s="49"/>
      <c r="L12" s="49"/>
      <c r="M12" s="49"/>
      <c r="N12" s="49"/>
      <c r="O12" s="35"/>
    </row>
    <row r="13" spans="1:27" ht="18.75" x14ac:dyDescent="0.3">
      <c r="A13" s="51"/>
      <c r="B13" s="49"/>
      <c r="C13" s="49" t="s">
        <v>296</v>
      </c>
      <c r="D13" s="49"/>
      <c r="E13" s="205" t="str">
        <f>U2</f>
        <v>BMP</v>
      </c>
      <c r="F13" s="205"/>
      <c r="G13" s="205"/>
      <c r="H13" s="205"/>
      <c r="I13" s="194"/>
      <c r="J13" s="50"/>
      <c r="K13" s="49"/>
      <c r="L13" s="49"/>
      <c r="M13" s="49"/>
      <c r="N13" s="49"/>
      <c r="O13" s="35"/>
    </row>
    <row r="14" spans="1:27" ht="93.75" customHeight="1" x14ac:dyDescent="0.3">
      <c r="A14" s="51"/>
      <c r="B14" s="49"/>
      <c r="C14" s="49" t="s">
        <v>309</v>
      </c>
      <c r="D14" s="49"/>
      <c r="E14" s="216" t="str">
        <f>V2</f>
        <v>Hypokalemia, Teach patient S/S of hypo &amp; hyperglycemia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57" customHeight="1" x14ac:dyDescent="0.3">
      <c r="A24" s="238" t="s">
        <v>411</v>
      </c>
      <c r="B24" s="239"/>
      <c r="C24" s="239"/>
      <c r="D24" s="239"/>
      <c r="E24" s="239"/>
      <c r="F24" s="239"/>
      <c r="G24" s="239"/>
      <c r="H24" s="239"/>
      <c r="I24" s="239"/>
      <c r="J24" s="240"/>
      <c r="K24" s="49"/>
      <c r="L24" s="49"/>
      <c r="M24" s="49"/>
      <c r="N24" s="49"/>
      <c r="O24" s="35"/>
    </row>
    <row r="25" spans="1:15" ht="18.75" x14ac:dyDescent="0.3">
      <c r="A25" s="90"/>
      <c r="B25" s="91"/>
      <c r="C25" s="91"/>
      <c r="D25" s="91"/>
      <c r="E25" s="91"/>
      <c r="F25" s="91"/>
      <c r="G25" s="91"/>
      <c r="H25" s="91"/>
      <c r="I25" s="91"/>
      <c r="J25" s="92"/>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AA39"/>
  <sheetViews>
    <sheetView workbookViewId="0">
      <selection activeCell="D11" sqref="D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Meds'!A81</f>
        <v>0</v>
      </c>
      <c r="R2" t="str">
        <f>'Protected - Detail re Meds'!B81</f>
        <v>TPN / PPN /Famotidine/ Pepcid additive</v>
      </c>
      <c r="S2" t="str">
        <f>'Protected - Detail re Meds'!C81</f>
        <v>Nutrition</v>
      </c>
      <c r="T2" t="str">
        <f>'Protected - Detail re Meds'!D81</f>
        <v>Short or long term nutrition support or replacement</v>
      </c>
      <c r="U2">
        <f>'Protected - Detail re Meds'!E81</f>
        <v>0</v>
      </c>
      <c r="V2" t="str">
        <f>'Protected - Detail re Meds'!F81</f>
        <v>Constipation, diarrhea, dizziness, headache, seizures in pt ċ impaired renal function</v>
      </c>
      <c r="W2">
        <f>'Protected - Detail re Meds'!G81</f>
        <v>0</v>
      </c>
      <c r="X2" t="str">
        <f>'Protected - Detail re Meds'!H81</f>
        <v>X</v>
      </c>
      <c r="Y2" t="str">
        <f>'Protected - Detail re Meds'!I81</f>
        <v>X</v>
      </c>
      <c r="Z2">
        <f>'Protected - Detail re Meds'!J81</f>
        <v>0</v>
      </c>
      <c r="AA2" t="str">
        <f>'Protected - Detail re Meds'!L81</f>
        <v>Inf Therapy TPN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TPN / PPN /Famotidine/ Pepcid additive</v>
      </c>
      <c r="C6" s="219"/>
      <c r="D6" s="219"/>
      <c r="E6" s="75"/>
      <c r="F6" s="47" t="s">
        <v>293</v>
      </c>
      <c r="G6" s="74" t="str">
        <f>IF(Q2=0,"n/a",Q2)</f>
        <v>n/a</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or long term nutrition support or replacement</v>
      </c>
      <c r="F12" s="217"/>
      <c r="G12" s="217"/>
      <c r="H12" s="217"/>
      <c r="I12" s="217"/>
      <c r="J12" s="50"/>
      <c r="K12" s="49"/>
      <c r="L12" s="49"/>
      <c r="M12" s="49"/>
      <c r="N12" s="49"/>
      <c r="O12" s="35"/>
    </row>
    <row r="13" spans="1:27" ht="18.75" x14ac:dyDescent="0.3">
      <c r="A13" s="51"/>
      <c r="B13" s="49"/>
      <c r="C13" s="49" t="s">
        <v>296</v>
      </c>
      <c r="D13" s="49"/>
      <c r="E13" s="205" t="s">
        <v>412</v>
      </c>
      <c r="F13" s="205"/>
      <c r="G13" s="205"/>
      <c r="H13" s="205"/>
      <c r="I13" s="194"/>
      <c r="J13" s="50"/>
      <c r="K13" s="49"/>
      <c r="L13" s="49"/>
      <c r="M13" s="49"/>
      <c r="N13" s="49"/>
      <c r="O13" s="35"/>
    </row>
    <row r="14" spans="1:27" ht="93.75" customHeight="1" x14ac:dyDescent="0.3">
      <c r="A14" s="51"/>
      <c r="B14" s="49"/>
      <c r="C14" s="49" t="s">
        <v>309</v>
      </c>
      <c r="D14" s="49"/>
      <c r="E14" s="216" t="str">
        <f>V2</f>
        <v>Constipation, diarrhea, dizziness, headache, seizures in pt ċ impaired renal function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57" customHeight="1" x14ac:dyDescent="0.3">
      <c r="A24" s="238" t="s">
        <v>411</v>
      </c>
      <c r="B24" s="239"/>
      <c r="C24" s="239"/>
      <c r="D24" s="239"/>
      <c r="E24" s="239"/>
      <c r="F24" s="239"/>
      <c r="G24" s="239"/>
      <c r="H24" s="239"/>
      <c r="I24" s="239"/>
      <c r="J24" s="240"/>
      <c r="K24" s="49"/>
      <c r="L24" s="49"/>
      <c r="M24" s="49"/>
      <c r="N24" s="49"/>
      <c r="O24" s="35"/>
    </row>
    <row r="25" spans="1:15" ht="18.75" x14ac:dyDescent="0.3">
      <c r="A25" s="90"/>
      <c r="B25" s="91"/>
      <c r="C25" s="91"/>
      <c r="D25" s="91"/>
      <c r="E25" s="91"/>
      <c r="F25" s="91"/>
      <c r="G25" s="91"/>
      <c r="H25" s="91"/>
      <c r="I25" s="91"/>
      <c r="J25" s="92"/>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AA39"/>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Meds'!A82</f>
        <v>0</v>
      </c>
      <c r="R2" t="str">
        <f>'Protected - Detail re Meds'!B82</f>
        <v>TPN / PPN / Metoclopramide/Reglan additive</v>
      </c>
      <c r="S2" t="str">
        <f>'Protected - Detail re Meds'!C82</f>
        <v>Nutrition</v>
      </c>
      <c r="T2" t="str">
        <f>'Protected - Detail re Meds'!D82</f>
        <v>Short or long term nutrition support or replacement</v>
      </c>
      <c r="U2">
        <f>'Protected - Detail re Meds'!E82</f>
        <v>0</v>
      </c>
      <c r="V2" t="str">
        <f>'Protected - Detail re Meds'!F82</f>
        <v>Irregular pulse or BP, tachycardia diaphoresis, tardive dyskinesia ċ long term IV use</v>
      </c>
      <c r="W2">
        <f>'Protected - Detail re Meds'!G82</f>
        <v>0</v>
      </c>
      <c r="X2" t="str">
        <f>'Protected - Detail re Meds'!H82</f>
        <v>X</v>
      </c>
      <c r="Y2" t="str">
        <f>'Protected - Detail re Meds'!I82</f>
        <v>X</v>
      </c>
      <c r="Z2">
        <f>'Protected - Detail re Meds'!J82</f>
        <v>0</v>
      </c>
      <c r="AA2" t="str">
        <f>'Protected - Detail re Meds'!L82</f>
        <v>Inf Therapy TPN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TPN / PPN / Metoclopramide/Reglan additive</v>
      </c>
      <c r="C6" s="219"/>
      <c r="D6" s="219"/>
      <c r="E6" s="75"/>
      <c r="F6" s="47" t="s">
        <v>293</v>
      </c>
      <c r="G6" s="74" t="str">
        <f>IF(Q2=0,"n/a",Q2)</f>
        <v>n/a</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or long term nutrition support or replacement</v>
      </c>
      <c r="F12" s="217"/>
      <c r="G12" s="217"/>
      <c r="H12" s="217"/>
      <c r="I12" s="217"/>
      <c r="J12" s="50"/>
      <c r="K12" s="49"/>
      <c r="L12" s="49"/>
      <c r="M12" s="49"/>
      <c r="N12" s="49"/>
      <c r="O12" s="35"/>
    </row>
    <row r="13" spans="1:27" ht="18.75" x14ac:dyDescent="0.3">
      <c r="A13" s="51"/>
      <c r="B13" s="49"/>
      <c r="C13" s="49" t="s">
        <v>296</v>
      </c>
      <c r="D13" s="49"/>
      <c r="E13" s="205" t="s">
        <v>412</v>
      </c>
      <c r="F13" s="205"/>
      <c r="G13" s="205"/>
      <c r="H13" s="205"/>
      <c r="I13" s="194"/>
      <c r="J13" s="50"/>
      <c r="K13" s="49"/>
      <c r="L13" s="49"/>
      <c r="M13" s="49"/>
      <c r="N13" s="49"/>
      <c r="O13" s="35"/>
    </row>
    <row r="14" spans="1:27" ht="93.75" customHeight="1" x14ac:dyDescent="0.3">
      <c r="A14" s="51"/>
      <c r="B14" s="49"/>
      <c r="C14" s="49" t="s">
        <v>309</v>
      </c>
      <c r="D14" s="49"/>
      <c r="E14" s="216" t="str">
        <f>V2</f>
        <v>Irregular pulse or BP, tachycardia diaphoresis, tardive dyskinesia ċ long term IV use</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56.25" customHeight="1" x14ac:dyDescent="0.3">
      <c r="A24" s="238" t="s">
        <v>411</v>
      </c>
      <c r="B24" s="239"/>
      <c r="C24" s="239"/>
      <c r="D24" s="239"/>
      <c r="E24" s="239"/>
      <c r="F24" s="239"/>
      <c r="G24" s="239"/>
      <c r="H24" s="239"/>
      <c r="I24" s="239"/>
      <c r="J24" s="240"/>
      <c r="K24" s="49"/>
      <c r="L24" s="49"/>
      <c r="M24" s="49"/>
      <c r="N24" s="49"/>
      <c r="O24" s="35"/>
    </row>
    <row r="25" spans="1:15" ht="18.75" customHeight="1" x14ac:dyDescent="0.3">
      <c r="A25" s="90"/>
      <c r="B25" s="91"/>
      <c r="C25" s="91"/>
      <c r="D25" s="91"/>
      <c r="E25" s="91"/>
      <c r="F25" s="91"/>
      <c r="G25" s="91"/>
      <c r="H25" s="91"/>
      <c r="I25" s="91"/>
      <c r="J25" s="92"/>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AA39"/>
  <sheetViews>
    <sheetView workbookViewId="0">
      <selection activeCell="A14" sqref="A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Meds'!A83</f>
        <v>0</v>
      </c>
      <c r="R2" t="str">
        <f>'Protected - Detail re Meds'!B83</f>
        <v>TPN / PPN /Ranitidine/ Zantac additive</v>
      </c>
      <c r="S2" t="str">
        <f>'Protected - Detail re Meds'!C83</f>
        <v>Nutrition</v>
      </c>
      <c r="T2" t="str">
        <f>'Protected - Detail re Meds'!D83</f>
        <v>Short or long term nutrition support or replacement</v>
      </c>
      <c r="U2">
        <f>'Protected - Detail re Meds'!E83</f>
        <v>0</v>
      </c>
      <c r="V2" t="str">
        <f>'Protected - Detail re Meds'!F83</f>
        <v>Avoid smoking, Abdominal discomfort, constipation, diarrhea</v>
      </c>
      <c r="W2">
        <f>'Protected - Detail re Meds'!G83</f>
        <v>0</v>
      </c>
      <c r="X2" t="str">
        <f>'Protected - Detail re Meds'!H83</f>
        <v>X</v>
      </c>
      <c r="Y2" t="str">
        <f>'Protected - Detail re Meds'!I83</f>
        <v>X</v>
      </c>
      <c r="Z2">
        <f>'Protected - Detail re Meds'!J83</f>
        <v>0</v>
      </c>
      <c r="AA2" t="str">
        <f>'Protected - Detail re Meds'!L83</f>
        <v>Inf Therapy TPN</v>
      </c>
    </row>
    <row r="3" spans="1:27" ht="21" x14ac:dyDescent="0.35">
      <c r="A3" s="81"/>
      <c r="B3" s="82"/>
      <c r="C3" s="82"/>
      <c r="D3" s="82"/>
      <c r="E3" s="82"/>
      <c r="F3" s="82"/>
      <c r="G3" s="82"/>
      <c r="H3" s="82"/>
      <c r="I3" s="82"/>
      <c r="J3" s="83"/>
      <c r="K3" s="77"/>
      <c r="L3" s="77"/>
      <c r="M3" s="77"/>
      <c r="N3" s="77"/>
      <c r="O3" s="37"/>
    </row>
    <row r="4" spans="1:27" ht="21" x14ac:dyDescent="0.35">
      <c r="A4" s="81"/>
      <c r="B4" s="82"/>
      <c r="C4" s="82"/>
      <c r="D4" s="82"/>
      <c r="E4" s="82"/>
      <c r="F4" s="82"/>
      <c r="G4" s="82"/>
      <c r="H4" s="82"/>
      <c r="I4" s="82"/>
      <c r="J4" s="83"/>
      <c r="K4" s="77"/>
      <c r="L4" s="77"/>
      <c r="M4" s="77"/>
      <c r="N4" s="77"/>
      <c r="O4" s="37"/>
    </row>
    <row r="5" spans="1:27" ht="18.75" x14ac:dyDescent="0.3">
      <c r="A5" s="44"/>
      <c r="B5" s="80"/>
      <c r="C5" s="80"/>
      <c r="D5" s="80"/>
      <c r="E5" s="80"/>
      <c r="F5" s="80"/>
      <c r="G5" s="80"/>
      <c r="H5" s="80"/>
      <c r="I5" s="80"/>
      <c r="J5" s="45"/>
      <c r="K5" s="75"/>
      <c r="L5" s="75"/>
      <c r="M5" s="75"/>
      <c r="N5" s="75"/>
      <c r="O5" s="32"/>
    </row>
    <row r="6" spans="1:27" ht="37.5" customHeight="1" x14ac:dyDescent="0.3">
      <c r="A6" s="46" t="s">
        <v>294</v>
      </c>
      <c r="B6" s="219" t="str">
        <f>R2</f>
        <v>TPN / PPN /Ranitidine/ Zantac additive</v>
      </c>
      <c r="C6" s="219"/>
      <c r="D6" s="219"/>
      <c r="E6" s="80"/>
      <c r="F6" s="47" t="s">
        <v>293</v>
      </c>
      <c r="G6" s="79" t="str">
        <f>IF(Q2=0,"n/a",Q2)</f>
        <v>n/a</v>
      </c>
      <c r="H6" s="34"/>
      <c r="I6" s="34"/>
      <c r="J6" s="48"/>
      <c r="K6" s="34"/>
      <c r="L6" s="34"/>
      <c r="M6" s="34"/>
      <c r="N6" s="34"/>
      <c r="O6" s="34"/>
    </row>
    <row r="7" spans="1:27" ht="18.75" x14ac:dyDescent="0.3">
      <c r="A7" s="46" t="s">
        <v>292</v>
      </c>
      <c r="B7" s="197" t="str">
        <f>S2</f>
        <v>Nutrition</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Short or long term nutrition support or replacement</v>
      </c>
      <c r="F12" s="217"/>
      <c r="G12" s="217"/>
      <c r="H12" s="217"/>
      <c r="I12" s="217"/>
      <c r="J12" s="50"/>
      <c r="K12" s="49"/>
      <c r="L12" s="49"/>
      <c r="M12" s="49"/>
      <c r="N12" s="49"/>
      <c r="O12" s="35"/>
    </row>
    <row r="13" spans="1:27" ht="18.75" x14ac:dyDescent="0.3">
      <c r="A13" s="51"/>
      <c r="B13" s="49"/>
      <c r="C13" s="49" t="s">
        <v>296</v>
      </c>
      <c r="D13" s="49"/>
      <c r="E13" s="194" t="s">
        <v>412</v>
      </c>
      <c r="F13" s="194"/>
      <c r="G13" s="194"/>
      <c r="H13" s="194"/>
      <c r="I13" s="194"/>
      <c r="J13" s="50"/>
      <c r="K13" s="49"/>
      <c r="L13" s="49"/>
      <c r="M13" s="49"/>
      <c r="N13" s="49"/>
      <c r="O13" s="35"/>
    </row>
    <row r="14" spans="1:27" ht="93.75" customHeight="1" x14ac:dyDescent="0.3">
      <c r="A14" s="51"/>
      <c r="B14" s="49"/>
      <c r="C14" s="49" t="s">
        <v>309</v>
      </c>
      <c r="D14" s="49"/>
      <c r="E14" s="242" t="str">
        <f>V2</f>
        <v>Avoid smoking, Abdominal discomfort, constipation, diarrhea</v>
      </c>
      <c r="F14" s="242"/>
      <c r="G14" s="242"/>
      <c r="H14" s="242"/>
      <c r="I14" s="242"/>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243"/>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Inf Therapy TPN</v>
      </c>
      <c r="F23" s="205"/>
      <c r="G23" s="205"/>
      <c r="H23" s="205"/>
      <c r="I23" s="49"/>
      <c r="J23" s="50"/>
      <c r="K23" s="49"/>
      <c r="L23" s="49"/>
      <c r="M23" s="49"/>
      <c r="N23" s="49"/>
      <c r="O23" s="35"/>
    </row>
    <row r="24" spans="1:15" ht="56.25" customHeight="1" x14ac:dyDescent="0.3">
      <c r="A24" s="238" t="s">
        <v>411</v>
      </c>
      <c r="B24" s="239"/>
      <c r="C24" s="239"/>
      <c r="D24" s="239"/>
      <c r="E24" s="239"/>
      <c r="F24" s="239"/>
      <c r="G24" s="239"/>
      <c r="H24" s="239"/>
      <c r="I24" s="239"/>
      <c r="J24" s="240"/>
      <c r="K24" s="49"/>
      <c r="L24" s="49"/>
      <c r="M24" s="49"/>
      <c r="N24" s="49"/>
      <c r="O24" s="35"/>
    </row>
    <row r="25" spans="1:15" ht="18.75" x14ac:dyDescent="0.3">
      <c r="A25" s="90"/>
      <c r="B25" s="91"/>
      <c r="C25" s="91"/>
      <c r="D25" s="91"/>
      <c r="E25" s="91"/>
      <c r="F25" s="91"/>
      <c r="G25" s="91"/>
      <c r="H25" s="91"/>
      <c r="I25" s="91"/>
      <c r="J25" s="92"/>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AA38"/>
  <sheetViews>
    <sheetView workbookViewId="0">
      <selection activeCell="I9" sqref="I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Meds'!A84</f>
        <v>0</v>
      </c>
      <c r="R2" t="str">
        <f>'Protected - Detail re Meds'!B84</f>
        <v>Pamidronate Disodium/Aredia</v>
      </c>
      <c r="S2" t="str">
        <f>'Protected - Detail re Meds'!C84</f>
        <v>Bisphosphonate</v>
      </c>
      <c r="T2" t="str">
        <f>'Protected - Detail re Meds'!D84</f>
        <v>Hypercalcemia of malignancy</v>
      </c>
      <c r="U2" t="str">
        <f>'Protected - Detail re Meds'!E84</f>
        <v>Serum Calcium, CMP, Mg, PO4, CBC ċ diff.</v>
      </c>
      <c r="V2" t="str">
        <f>'Protected - Detail re Meds'!F84</f>
        <v>IV Hydration, Nephrotoxicity, Jaw pain, Abdominal pain, bone pain</v>
      </c>
      <c r="W2" t="str">
        <f>'Protected - Detail re Meds'!G84</f>
        <v>X</v>
      </c>
      <c r="X2">
        <f>'Protected - Detail re Meds'!H84</f>
        <v>0</v>
      </c>
      <c r="Y2">
        <f>'Protected - Detail re Meds'!I84</f>
        <v>0</v>
      </c>
      <c r="Z2">
        <f>'Protected - Detail re Meds'!J84</f>
        <v>0</v>
      </c>
      <c r="AA2">
        <f>'Protected - Detail re Meds'!L84</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Pamidronate Disodium/Aredia</v>
      </c>
      <c r="C6" s="219"/>
      <c r="D6" s="219"/>
      <c r="E6" s="75"/>
      <c r="F6" s="47" t="s">
        <v>293</v>
      </c>
      <c r="G6" s="74" t="str">
        <f>IF(Q2=0,"n/a",Q2)</f>
        <v>n/a</v>
      </c>
      <c r="H6" s="34"/>
      <c r="I6" s="34"/>
      <c r="J6" s="48"/>
      <c r="K6" s="34"/>
      <c r="L6" s="34"/>
      <c r="M6" s="34"/>
      <c r="N6" s="34"/>
      <c r="O6" s="34"/>
    </row>
    <row r="7" spans="1:27" ht="18.75" x14ac:dyDescent="0.3">
      <c r="A7" s="46" t="s">
        <v>292</v>
      </c>
      <c r="B7" s="197" t="str">
        <f>S2</f>
        <v>Bisphosphonate</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Hypercalcemia of malignancy</v>
      </c>
      <c r="F12" s="217"/>
      <c r="G12" s="217"/>
      <c r="H12" s="217"/>
      <c r="I12" s="217"/>
      <c r="J12" s="50"/>
      <c r="K12" s="49"/>
      <c r="L12" s="49"/>
      <c r="M12" s="49"/>
      <c r="N12" s="49"/>
      <c r="O12" s="35"/>
    </row>
    <row r="13" spans="1:27" ht="42" customHeight="1" x14ac:dyDescent="0.3">
      <c r="A13" s="51"/>
      <c r="B13" s="49"/>
      <c r="C13" s="49" t="s">
        <v>296</v>
      </c>
      <c r="D13" s="49"/>
      <c r="E13" s="217" t="str">
        <f>U2</f>
        <v>Serum Calcium, CMP, Mg, PO4, CBC ċ diff.</v>
      </c>
      <c r="F13" s="217"/>
      <c r="G13" s="217"/>
      <c r="H13" s="217"/>
      <c r="I13" s="218"/>
      <c r="J13" s="50"/>
      <c r="K13" s="49"/>
      <c r="L13" s="49"/>
      <c r="M13" s="49"/>
      <c r="N13" s="49"/>
      <c r="O13" s="35"/>
    </row>
    <row r="14" spans="1:27" ht="93.75" customHeight="1" x14ac:dyDescent="0.3">
      <c r="A14" s="51"/>
      <c r="B14" s="49"/>
      <c r="C14" s="49" t="s">
        <v>309</v>
      </c>
      <c r="D14" s="49"/>
      <c r="E14" s="216" t="str">
        <f>V2</f>
        <v>IV Hydration, Nephrotoxicity, Jaw pain, Abdominal pain, bone pain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Meds'!A85</f>
        <v>0</v>
      </c>
      <c r="R2" t="str">
        <f>'Protected - Detail re Meds'!B85</f>
        <v>Lorazepam/Ativan</v>
      </c>
      <c r="S2" t="str">
        <f>'Protected - Detail re Meds'!C85</f>
        <v>Anti-anxiety</v>
      </c>
      <c r="T2" t="str">
        <f>'Protected - Detail re Meds'!D85</f>
        <v>Anxiety, advanced illness symptoms</v>
      </c>
      <c r="U2" t="str">
        <f>'Protected - Detail re Meds'!E85</f>
        <v>BUN, Cr</v>
      </c>
      <c r="V2" t="str">
        <f>'Protected - Detail re Meds'!F85</f>
        <v>Drowsiness, dizziness, Risk of respiratory depression ċ IV use, Extreme caution in elderly; Can be given IV Push up to 2 gm for an adult, up to 1 gm for pediatric, over 1-5 minutes</v>
      </c>
      <c r="W2">
        <f>'Protected - Detail re Meds'!G85</f>
        <v>0</v>
      </c>
      <c r="X2">
        <f>'Protected - Detail re Meds'!H85</f>
        <v>0</v>
      </c>
      <c r="Y2" t="str">
        <f>'Protected - Detail re Meds'!I85</f>
        <v>X</v>
      </c>
      <c r="Z2">
        <f>'Protected - Detail re Meds'!J85</f>
        <v>0</v>
      </c>
      <c r="AA2">
        <f>'Protected - Detail re Meds'!L85</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Lorazepam/Ativan</v>
      </c>
      <c r="C6" s="219"/>
      <c r="D6" s="219"/>
      <c r="E6" s="75"/>
      <c r="F6" s="47" t="s">
        <v>293</v>
      </c>
      <c r="G6" s="74" t="str">
        <f>IF(Q2=0,"n/a",Q2)</f>
        <v>n/a</v>
      </c>
      <c r="H6" s="34"/>
      <c r="I6" s="34"/>
      <c r="J6" s="48"/>
      <c r="K6" s="34"/>
      <c r="L6" s="34"/>
      <c r="M6" s="34"/>
      <c r="N6" s="34"/>
      <c r="O6" s="34"/>
    </row>
    <row r="7" spans="1:27" ht="18.75" x14ac:dyDescent="0.3">
      <c r="A7" s="46" t="s">
        <v>292</v>
      </c>
      <c r="B7" s="197" t="str">
        <f>S2</f>
        <v>Anti-anxiety</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Anxiety, advanced illness symptoms</v>
      </c>
      <c r="F12" s="217"/>
      <c r="G12" s="217"/>
      <c r="H12" s="217"/>
      <c r="I12" s="217"/>
      <c r="J12" s="50"/>
      <c r="K12" s="49"/>
      <c r="L12" s="49"/>
      <c r="M12" s="49"/>
      <c r="N12" s="49"/>
      <c r="O12" s="35"/>
    </row>
    <row r="13" spans="1:27" ht="18.75" x14ac:dyDescent="0.3">
      <c r="A13" s="51"/>
      <c r="B13" s="49"/>
      <c r="C13" s="49" t="s">
        <v>296</v>
      </c>
      <c r="D13" s="49"/>
      <c r="E13" s="205" t="str">
        <f>U2</f>
        <v>BUN, Cr</v>
      </c>
      <c r="F13" s="205"/>
      <c r="G13" s="205"/>
      <c r="H13" s="205"/>
      <c r="I13" s="194"/>
      <c r="J13" s="50"/>
      <c r="K13" s="49"/>
      <c r="L13" s="49"/>
      <c r="M13" s="49"/>
      <c r="N13" s="49"/>
      <c r="O13" s="35"/>
    </row>
    <row r="14" spans="1:27" ht="93.75" customHeight="1" x14ac:dyDescent="0.3">
      <c r="A14" s="51"/>
      <c r="B14" s="49"/>
      <c r="C14" s="49" t="s">
        <v>309</v>
      </c>
      <c r="D14" s="49"/>
      <c r="E14" s="216" t="str">
        <f>V2</f>
        <v>Drowsiness, dizziness, Risk of respiratory depression ċ IV use, Extreme caution in elderly; Can be given IV Push up to 2 gm for an adult, up to 1 gm for pediatric, over 1-5 minutes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Meds'!A86</f>
        <v>0</v>
      </c>
      <c r="R2" t="str">
        <f>'Protected - Detail re Meds'!B86</f>
        <v>Diphenhydramine / Benadryl</v>
      </c>
      <c r="S2" t="str">
        <f>'Protected - Detail re Meds'!C86</f>
        <v>Antihistamine</v>
      </c>
      <c r="T2" t="str">
        <f>'Protected - Detail re Meds'!D86</f>
        <v>Treatment/ prevention of mild allergic reaction</v>
      </c>
      <c r="U2">
        <f>'Protected - Detail re Meds'!E86</f>
        <v>0</v>
      </c>
      <c r="V2" t="str">
        <f>'Protected - Detail re Meds'!F86</f>
        <v>Drowsiness, VS, Beers List - caution in elderly- may cause confusion</v>
      </c>
      <c r="W2">
        <f>'Protected - Detail re Meds'!G86</f>
        <v>0</v>
      </c>
      <c r="X2">
        <f>'Protected - Detail re Meds'!H86</f>
        <v>0</v>
      </c>
      <c r="Y2">
        <f>'Protected - Detail re Meds'!I86</f>
        <v>0</v>
      </c>
      <c r="Z2">
        <f>'Protected - Detail re Meds'!J86</f>
        <v>0</v>
      </c>
      <c r="AA2">
        <f>'Protected - Detail re Meds'!L86</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Diphenhydramine / Benadryl</v>
      </c>
      <c r="C6" s="219"/>
      <c r="D6" s="219"/>
      <c r="E6" s="75"/>
      <c r="F6" s="47" t="s">
        <v>293</v>
      </c>
      <c r="G6" s="74" t="str">
        <f>IF(Q2=0,"n/a",Q2)</f>
        <v>n/a</v>
      </c>
      <c r="H6" s="34"/>
      <c r="I6" s="34"/>
      <c r="J6" s="48"/>
      <c r="K6" s="34"/>
      <c r="L6" s="34"/>
      <c r="M6" s="34"/>
      <c r="N6" s="34"/>
      <c r="O6" s="34"/>
    </row>
    <row r="7" spans="1:27" ht="18.75" x14ac:dyDescent="0.3">
      <c r="A7" s="46" t="s">
        <v>292</v>
      </c>
      <c r="B7" s="197" t="str">
        <f>S2</f>
        <v>Antihistamine</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Treatment/ prevention of mild allergic reaction</v>
      </c>
      <c r="F12" s="217"/>
      <c r="G12" s="217"/>
      <c r="H12" s="217"/>
      <c r="I12" s="217"/>
      <c r="J12" s="50"/>
      <c r="K12" s="49"/>
      <c r="L12" s="49"/>
      <c r="M12" s="49"/>
      <c r="N12" s="49"/>
      <c r="O12" s="35"/>
    </row>
    <row r="13" spans="1:27" ht="18.75" x14ac:dyDescent="0.3">
      <c r="A13" s="51"/>
      <c r="B13" s="49"/>
      <c r="C13" s="49" t="s">
        <v>296</v>
      </c>
      <c r="D13" s="49"/>
      <c r="E13" s="205">
        <f>U2</f>
        <v>0</v>
      </c>
      <c r="F13" s="205"/>
      <c r="G13" s="205"/>
      <c r="H13" s="205"/>
      <c r="I13" s="194"/>
      <c r="J13" s="50"/>
      <c r="K13" s="49"/>
      <c r="L13" s="49"/>
      <c r="M13" s="49"/>
      <c r="N13" s="49"/>
      <c r="O13" s="35"/>
    </row>
    <row r="14" spans="1:27" ht="93.75" customHeight="1" x14ac:dyDescent="0.3">
      <c r="A14" s="51"/>
      <c r="B14" s="49"/>
      <c r="C14" s="49" t="s">
        <v>309</v>
      </c>
      <c r="D14" s="49"/>
      <c r="E14" s="216" t="str">
        <f>V2</f>
        <v>Drowsiness, VS, Beers List - caution in elderly- may cause confusion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9"/>
  <sheetViews>
    <sheetView topLeftCell="A20" workbookViewId="0">
      <selection activeCell="N27" sqref="N2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8" ht="61.5" x14ac:dyDescent="0.35">
      <c r="A1" s="198" t="s">
        <v>290</v>
      </c>
      <c r="B1" s="199"/>
      <c r="C1" s="199"/>
      <c r="D1" s="199"/>
      <c r="E1" s="199"/>
      <c r="F1" s="199"/>
      <c r="G1" s="199"/>
      <c r="H1" s="199"/>
      <c r="I1" s="199"/>
      <c r="J1" s="200"/>
      <c r="K1" s="125"/>
      <c r="L1" s="125"/>
      <c r="M1" s="125"/>
      <c r="N1" s="125"/>
      <c r="O1" s="37"/>
      <c r="Q1" s="10" t="s">
        <v>1</v>
      </c>
      <c r="R1" s="11" t="s">
        <v>50</v>
      </c>
      <c r="S1" s="11" t="s">
        <v>0</v>
      </c>
      <c r="T1" s="11" t="s">
        <v>33</v>
      </c>
      <c r="U1" s="11" t="s">
        <v>70</v>
      </c>
      <c r="V1" s="11" t="s">
        <v>32</v>
      </c>
      <c r="W1" s="12" t="s">
        <v>2</v>
      </c>
      <c r="X1" s="12" t="s">
        <v>46</v>
      </c>
      <c r="Y1" s="12" t="s">
        <v>392</v>
      </c>
      <c r="Z1" s="14" t="s">
        <v>71</v>
      </c>
      <c r="AA1" s="132" t="s">
        <v>450</v>
      </c>
      <c r="AB1" s="10" t="s">
        <v>69</v>
      </c>
    </row>
    <row r="2" spans="1:28" ht="21" x14ac:dyDescent="0.35">
      <c r="A2" s="201" t="s">
        <v>291</v>
      </c>
      <c r="B2" s="202"/>
      <c r="C2" s="202"/>
      <c r="D2" s="202"/>
      <c r="E2" s="202"/>
      <c r="F2" s="202"/>
      <c r="G2" s="202"/>
      <c r="H2" s="202"/>
      <c r="I2" s="202"/>
      <c r="J2" s="203"/>
      <c r="K2" s="125"/>
      <c r="L2" s="125"/>
      <c r="M2" s="125"/>
      <c r="N2" s="125"/>
      <c r="O2" s="37"/>
      <c r="Q2">
        <f>'Protected - Detail re Meds'!A5</f>
        <v>1</v>
      </c>
      <c r="R2" t="str">
        <f>'Protected - Detail re Meds'!B5</f>
        <v>Avycaz / Ceftazidime &amp; Avibactam</v>
      </c>
      <c r="S2" t="str">
        <f>'Protected - Detail re Meds'!C5</f>
        <v>Antibiotics</v>
      </c>
      <c r="T2" t="str">
        <f>'Protected - Detail re Meds'!D5</f>
        <v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v>
      </c>
      <c r="U2" t="str">
        <f>'Protected - Detail re Meds'!E5</f>
        <v>Creat Clearance</v>
      </c>
      <c r="V2" t="str">
        <f>'Protected - Detail re Meds'!F5</f>
        <v>Recommended duration: cIAI: 5-14 days; cUTI including pyelonephritis: 7-14 days; HABP/VABP: 7-14 days (adults only)  Must be administered over 2 hours;  Dosage is affected by renal impairment and is adjusted based on Creatinine Clearance CrCL level – must monitor Creatinine levels and consult with physician if levels change. Contraindication: hypersensitivity to components;  Adverse Reactions: Most common: Clostridium difficile associated diarrhea, nausea, vomiting;  Other: seizures and other neurological events – especially in patients with renal impairment, allergic reactions.</v>
      </c>
      <c r="W2" t="str">
        <f>'Protected - Detail re Meds'!G5</f>
        <v>X</v>
      </c>
      <c r="X2">
        <f>'Protected - Detail re Meds'!H5</f>
        <v>0</v>
      </c>
      <c r="Y2">
        <f>'Protected - Detail re Meds'!I5</f>
        <v>0</v>
      </c>
      <c r="Z2">
        <f>'Protected - Detail re Meds'!J5</f>
        <v>0</v>
      </c>
      <c r="AA2" s="9" t="str">
        <f>'Protected - Detail re Meds'!K5</f>
        <v>https://www.accessdata.fda.gov/drugsatfda_docs/label/2019/206494s005,s006lbl.pd</v>
      </c>
      <c r="AB2">
        <f>'Protected - Detail re Meds'!L5</f>
        <v>0</v>
      </c>
    </row>
    <row r="3" spans="1:28" ht="21" x14ac:dyDescent="0.35">
      <c r="A3" s="124"/>
      <c r="B3" s="125"/>
      <c r="C3" s="125"/>
      <c r="D3" s="125"/>
      <c r="E3" s="125"/>
      <c r="F3" s="125"/>
      <c r="G3" s="125"/>
      <c r="H3" s="125"/>
      <c r="I3" s="125"/>
      <c r="J3" s="126"/>
      <c r="K3" s="125"/>
      <c r="L3" s="125"/>
      <c r="M3" s="125"/>
      <c r="N3" s="125"/>
      <c r="O3" s="37"/>
    </row>
    <row r="4" spans="1:28" ht="21" x14ac:dyDescent="0.35">
      <c r="A4" s="124"/>
      <c r="B4" s="125"/>
      <c r="C4" s="125"/>
      <c r="D4" s="125"/>
      <c r="E4" s="125"/>
      <c r="F4" s="125"/>
      <c r="G4" s="125"/>
      <c r="H4" s="125"/>
      <c r="I4" s="125"/>
      <c r="J4" s="126"/>
      <c r="K4" s="125"/>
      <c r="L4" s="125"/>
      <c r="M4" s="125"/>
      <c r="N4" s="125"/>
      <c r="O4" s="37"/>
    </row>
    <row r="5" spans="1:28" ht="18.75" x14ac:dyDescent="0.3">
      <c r="A5" s="44"/>
      <c r="B5" s="123"/>
      <c r="C5" s="123"/>
      <c r="D5" s="123"/>
      <c r="E5" s="123"/>
      <c r="F5" s="123"/>
      <c r="G5" s="123"/>
      <c r="H5" s="123"/>
      <c r="I5" s="123"/>
      <c r="J5" s="45"/>
      <c r="K5" s="123"/>
      <c r="L5" s="123"/>
      <c r="M5" s="123"/>
      <c r="N5" s="123"/>
      <c r="O5" s="32"/>
    </row>
    <row r="6" spans="1:28" ht="18.75" x14ac:dyDescent="0.3">
      <c r="A6" s="46" t="s">
        <v>294</v>
      </c>
      <c r="B6" s="195" t="str">
        <f>R2</f>
        <v>Avycaz / Ceftazidime &amp; Avibactam</v>
      </c>
      <c r="C6" s="195"/>
      <c r="D6" s="195"/>
      <c r="E6" s="123"/>
      <c r="F6" s="47" t="s">
        <v>293</v>
      </c>
      <c r="G6" s="122">
        <f>IF(Q2=0,"n/a",Q2)</f>
        <v>1</v>
      </c>
      <c r="H6" s="34"/>
      <c r="I6" s="34"/>
      <c r="J6" s="48"/>
      <c r="K6" s="34"/>
      <c r="L6" s="34"/>
      <c r="M6" s="34"/>
      <c r="N6" s="34"/>
      <c r="O6" s="34"/>
    </row>
    <row r="7" spans="1:28" ht="18.75" x14ac:dyDescent="0.3">
      <c r="A7" s="46" t="s">
        <v>292</v>
      </c>
      <c r="B7" s="197" t="str">
        <f>S2</f>
        <v>Antibiotics</v>
      </c>
      <c r="C7" s="197"/>
      <c r="D7" s="197"/>
      <c r="E7" s="49"/>
      <c r="F7" s="49"/>
      <c r="G7" s="49"/>
      <c r="H7" s="49"/>
      <c r="I7" s="49"/>
      <c r="J7" s="50"/>
      <c r="K7" s="49"/>
      <c r="L7" s="49"/>
      <c r="M7" s="49"/>
      <c r="N7" s="49"/>
      <c r="O7" s="35"/>
    </row>
    <row r="8" spans="1:28" ht="18.75" x14ac:dyDescent="0.3">
      <c r="A8" s="46"/>
      <c r="B8" s="61" t="s">
        <v>311</v>
      </c>
      <c r="C8" s="39" t="s">
        <v>312</v>
      </c>
      <c r="D8" s="64"/>
      <c r="E8" s="65"/>
      <c r="F8" s="65"/>
      <c r="G8" s="49"/>
      <c r="H8" s="49"/>
      <c r="I8" s="49"/>
      <c r="J8" s="50"/>
      <c r="K8" s="49"/>
      <c r="L8" s="49"/>
      <c r="M8" s="49"/>
      <c r="N8" s="49"/>
      <c r="O8" s="35"/>
    </row>
    <row r="9" spans="1:28" ht="18.75" x14ac:dyDescent="0.3">
      <c r="A9" s="51"/>
      <c r="B9" s="62"/>
      <c r="C9" s="39" t="s">
        <v>189</v>
      </c>
      <c r="D9" s="65"/>
      <c r="E9" s="65"/>
      <c r="F9" s="65"/>
      <c r="G9" s="49"/>
      <c r="H9" s="49"/>
      <c r="I9" s="49"/>
      <c r="J9" s="50"/>
      <c r="K9" s="49"/>
      <c r="L9" s="49"/>
      <c r="M9" s="49"/>
      <c r="N9" s="49"/>
      <c r="O9" s="35"/>
    </row>
    <row r="10" spans="1:28" ht="18.75" x14ac:dyDescent="0.3">
      <c r="A10" s="51"/>
      <c r="B10" s="65"/>
      <c r="C10" s="63"/>
      <c r="D10" s="65"/>
      <c r="E10" s="65"/>
      <c r="F10" s="65"/>
      <c r="G10" s="49"/>
      <c r="H10" s="49"/>
      <c r="I10" s="49"/>
      <c r="J10" s="50"/>
      <c r="K10" s="49"/>
      <c r="L10" s="49"/>
      <c r="M10" s="49"/>
      <c r="N10" s="49"/>
      <c r="O10" s="35"/>
    </row>
    <row r="11" spans="1:28" ht="18.75" x14ac:dyDescent="0.3">
      <c r="A11" s="51"/>
      <c r="B11" s="65"/>
      <c r="C11" s="63"/>
      <c r="D11" s="65"/>
      <c r="E11" s="65"/>
      <c r="F11" s="65"/>
      <c r="G11" s="49"/>
      <c r="H11" s="49"/>
      <c r="I11" s="49"/>
      <c r="J11" s="50"/>
      <c r="K11" s="49"/>
      <c r="L11" s="49"/>
      <c r="M11" s="49"/>
      <c r="N11" s="49"/>
      <c r="O11" s="35"/>
    </row>
    <row r="12" spans="1:28" ht="153.94999999999999" customHeight="1" x14ac:dyDescent="0.3">
      <c r="A12" s="51"/>
      <c r="B12" s="49"/>
      <c r="C12" s="88" t="s">
        <v>295</v>
      </c>
      <c r="D12" s="49"/>
      <c r="E12" s="207" t="str">
        <f>T2</f>
        <v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v>
      </c>
      <c r="F12" s="207"/>
      <c r="G12" s="207"/>
      <c r="H12" s="207"/>
      <c r="I12" s="207"/>
      <c r="J12" s="208"/>
      <c r="K12" s="49"/>
      <c r="L12" s="49"/>
      <c r="M12" s="49"/>
      <c r="N12" s="49"/>
      <c r="O12" s="35"/>
    </row>
    <row r="13" spans="1:28" ht="18.75" x14ac:dyDescent="0.3">
      <c r="A13" s="51"/>
      <c r="B13" s="49"/>
      <c r="C13" s="49" t="s">
        <v>296</v>
      </c>
      <c r="D13" s="49"/>
      <c r="E13" s="194" t="str">
        <f>U2</f>
        <v>Creat Clearance</v>
      </c>
      <c r="F13" s="194"/>
      <c r="G13" s="194"/>
      <c r="H13" s="194"/>
      <c r="I13" s="194"/>
      <c r="J13" s="50"/>
      <c r="K13" s="49"/>
      <c r="L13" s="49"/>
      <c r="M13" s="49"/>
      <c r="N13" s="49"/>
      <c r="O13" s="35"/>
    </row>
    <row r="14" spans="1:28" ht="270.95" customHeight="1" x14ac:dyDescent="0.3">
      <c r="A14" s="51"/>
      <c r="B14" s="49"/>
      <c r="C14" s="213" t="s">
        <v>309</v>
      </c>
      <c r="D14" s="213"/>
      <c r="E14" s="209" t="str">
        <f>V2</f>
        <v>Recommended duration: cIAI: 5-14 days; cUTI including pyelonephritis: 7-14 days; HABP/VABP: 7-14 days (adults only)  Must be administered over 2 hours;  Dosage is affected by renal impairment and is adjusted based on Creatinine Clearance CrCL level – must monitor Creatinine levels and consult with physician if levels change. Contraindication: hypersensitivity to components;  Adverse Reactions: Most common: Clostridium difficile associated diarrhea, nausea, vomiting;  Other: seizures and other neurological events – especially in patients with renal impairment, allergic reactions.</v>
      </c>
      <c r="F14" s="209"/>
      <c r="G14" s="209"/>
      <c r="H14" s="209"/>
      <c r="I14" s="209"/>
      <c r="J14" s="210"/>
      <c r="K14" s="49"/>
      <c r="L14" s="49"/>
      <c r="M14" s="49"/>
      <c r="N14" s="49"/>
      <c r="O14" s="35"/>
    </row>
    <row r="15" spans="1:28" ht="18.75" x14ac:dyDescent="0.3">
      <c r="A15" s="51"/>
      <c r="B15" s="49"/>
      <c r="C15" s="49"/>
      <c r="D15" s="49"/>
      <c r="E15" s="49"/>
      <c r="F15" s="49"/>
      <c r="G15" s="49"/>
      <c r="H15" s="49"/>
      <c r="I15" s="49"/>
      <c r="J15" s="50"/>
      <c r="K15" s="49"/>
      <c r="L15" s="49"/>
      <c r="M15" s="49"/>
      <c r="N15" s="49"/>
      <c r="O15" s="35"/>
    </row>
    <row r="16" spans="1:28"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451</v>
      </c>
      <c r="D23" s="211" t="str">
        <f>AA2</f>
        <v>https://www.accessdata.fda.gov/drugsatfda_docs/label/2019/206494s005,s006lbl.pd</v>
      </c>
      <c r="E23" s="211"/>
      <c r="F23" s="211"/>
      <c r="G23" s="211"/>
      <c r="H23" s="211"/>
      <c r="I23" s="211"/>
      <c r="J23" s="212"/>
      <c r="K23" s="49"/>
      <c r="L23" s="49"/>
      <c r="M23" s="49"/>
      <c r="N23" s="49"/>
      <c r="O23" s="35"/>
    </row>
    <row r="24" spans="1:15" ht="18.75" x14ac:dyDescent="0.3">
      <c r="A24" s="51"/>
      <c r="B24" s="49"/>
      <c r="C24" s="49" t="s">
        <v>298</v>
      </c>
      <c r="D24" s="49"/>
      <c r="E24" s="59"/>
      <c r="F24" s="195" t="str">
        <f>+IF(AB2=0,"n/a",AB2)</f>
        <v>n/a</v>
      </c>
      <c r="G24" s="195"/>
      <c r="H24" s="195"/>
      <c r="I24" s="49"/>
      <c r="J24" s="50"/>
      <c r="K24" s="49"/>
      <c r="L24" s="49"/>
      <c r="M24" s="49"/>
      <c r="N24" s="49"/>
      <c r="O24" s="35"/>
    </row>
    <row r="25" spans="1:15" ht="18.75" x14ac:dyDescent="0.3">
      <c r="A25" s="51"/>
      <c r="B25" s="49"/>
      <c r="C25" s="49"/>
      <c r="D25" s="49"/>
      <c r="E25" s="49"/>
      <c r="F25" s="123"/>
      <c r="G25" s="123"/>
      <c r="H25" s="123"/>
      <c r="I25" s="49"/>
      <c r="J25" s="50"/>
      <c r="K25" s="49"/>
      <c r="L25" s="49"/>
      <c r="M25" s="49"/>
      <c r="N25" s="49"/>
      <c r="O25" s="35"/>
    </row>
    <row r="26" spans="1:15" ht="18.75" x14ac:dyDescent="0.3">
      <c r="A26" s="52" t="s">
        <v>310</v>
      </c>
      <c r="B26" s="40" t="s">
        <v>314</v>
      </c>
      <c r="C26" s="40"/>
      <c r="D26" s="40"/>
      <c r="E26" s="40"/>
      <c r="F26" s="40"/>
      <c r="G26" s="60"/>
      <c r="H26" s="60"/>
      <c r="I26" s="53"/>
      <c r="J26" s="54"/>
      <c r="K26" s="49"/>
      <c r="L26" s="49"/>
      <c r="M26" s="49"/>
      <c r="N26" s="49"/>
      <c r="O26" s="35"/>
    </row>
    <row r="27" spans="1:15" ht="18.75" x14ac:dyDescent="0.3">
      <c r="A27" s="52"/>
      <c r="B27" s="40" t="s">
        <v>315</v>
      </c>
      <c r="C27" s="40"/>
      <c r="D27" s="40"/>
      <c r="E27" s="40"/>
      <c r="F27" s="40"/>
      <c r="G27" s="60"/>
      <c r="H27" s="60"/>
      <c r="I27" s="53"/>
      <c r="J27" s="54"/>
      <c r="K27" s="49"/>
      <c r="L27" s="49"/>
      <c r="M27" s="49"/>
      <c r="N27" s="49"/>
      <c r="O27" s="35"/>
    </row>
    <row r="28" spans="1:15" ht="18.75" x14ac:dyDescent="0.3">
      <c r="A28" s="52"/>
      <c r="B28" s="40" t="s">
        <v>185</v>
      </c>
      <c r="C28" s="40"/>
      <c r="D28" s="40"/>
      <c r="E28" s="40"/>
      <c r="F28" s="40"/>
      <c r="G28" s="53"/>
      <c r="H28" s="53"/>
      <c r="I28" s="53"/>
      <c r="J28" s="54"/>
      <c r="K28" s="49"/>
      <c r="L28" s="49"/>
      <c r="M28" s="49"/>
      <c r="N28" s="49"/>
      <c r="O28" s="35"/>
    </row>
    <row r="29" spans="1:15" ht="18.75" x14ac:dyDescent="0.3">
      <c r="A29" s="52"/>
      <c r="B29" s="40"/>
      <c r="C29" s="40"/>
      <c r="D29" s="40"/>
      <c r="E29" s="40"/>
      <c r="F29" s="40"/>
      <c r="G29" s="53"/>
      <c r="H29" s="53"/>
      <c r="I29" s="53"/>
      <c r="J29" s="54"/>
      <c r="K29" s="49"/>
      <c r="L29" s="49"/>
      <c r="M29" s="49"/>
      <c r="N29" s="49"/>
      <c r="O29" s="35"/>
    </row>
    <row r="30" spans="1:15" x14ac:dyDescent="0.25">
      <c r="A30" s="52"/>
      <c r="B30" s="53"/>
      <c r="C30" s="53"/>
      <c r="D30" s="53"/>
      <c r="E30" s="53"/>
      <c r="F30" s="53"/>
      <c r="G30" s="53"/>
      <c r="H30" s="53"/>
      <c r="I30" s="53"/>
      <c r="J30" s="54"/>
      <c r="K30" s="53"/>
      <c r="L30" s="53"/>
      <c r="M30" s="53"/>
      <c r="N30" s="53"/>
      <c r="O30" s="40"/>
    </row>
    <row r="31" spans="1:15" x14ac:dyDescent="0.25">
      <c r="A31" s="52" t="s">
        <v>300</v>
      </c>
      <c r="B31" s="55" t="s">
        <v>306</v>
      </c>
      <c r="C31" s="53" t="s">
        <v>304</v>
      </c>
      <c r="D31" s="31"/>
      <c r="E31" s="31"/>
      <c r="F31" s="31"/>
      <c r="G31" s="31"/>
      <c r="H31" s="31"/>
      <c r="I31" s="53"/>
      <c r="J31" s="54"/>
      <c r="K31" s="53"/>
      <c r="L31" s="53"/>
      <c r="M31" s="53"/>
      <c r="N31" s="53"/>
      <c r="O31" s="40"/>
    </row>
    <row r="32" spans="1:15" x14ac:dyDescent="0.25">
      <c r="A32" s="52"/>
      <c r="B32" s="55" t="s">
        <v>301</v>
      </c>
      <c r="C32" s="53" t="s">
        <v>303</v>
      </c>
      <c r="D32" s="53"/>
      <c r="E32" s="53"/>
      <c r="F32" s="53"/>
      <c r="G32" s="53"/>
      <c r="H32" s="53"/>
      <c r="I32" s="53"/>
      <c r="J32" s="54"/>
      <c r="K32" s="53"/>
      <c r="L32" s="53"/>
      <c r="M32" s="53"/>
      <c r="N32" s="53"/>
      <c r="O32" s="40"/>
    </row>
    <row r="33" spans="1:15" ht="14.45" customHeight="1" x14ac:dyDescent="0.3">
      <c r="A33" s="51"/>
      <c r="B33" s="55" t="s">
        <v>302</v>
      </c>
      <c r="C33" s="53" t="s">
        <v>305</v>
      </c>
      <c r="D33" s="53"/>
      <c r="E33" s="53"/>
      <c r="F33" s="53"/>
      <c r="G33" s="53"/>
      <c r="H33" s="53"/>
      <c r="I33" s="49"/>
      <c r="J33" s="50"/>
      <c r="K33" s="49"/>
      <c r="L33" s="49"/>
      <c r="M33" s="49"/>
      <c r="N33" s="49"/>
      <c r="O33" s="35"/>
    </row>
    <row r="34" spans="1:15" ht="18.75" x14ac:dyDescent="0.3">
      <c r="A34" s="51"/>
      <c r="B34" s="49"/>
      <c r="C34" s="49"/>
      <c r="D34" s="49"/>
      <c r="E34" s="49"/>
      <c r="F34" s="49"/>
      <c r="G34" s="49"/>
      <c r="H34" s="49"/>
      <c r="I34" s="49"/>
      <c r="J34" s="50"/>
      <c r="K34" s="49"/>
      <c r="L34" s="49"/>
      <c r="M34" s="49"/>
      <c r="N34" s="49"/>
      <c r="O34" s="35"/>
    </row>
    <row r="35" spans="1:15" ht="19.5" thickBot="1" x14ac:dyDescent="0.35">
      <c r="A35" s="56"/>
      <c r="B35" s="57"/>
      <c r="C35" s="57"/>
      <c r="D35" s="57"/>
      <c r="E35" s="57"/>
      <c r="F35" s="57"/>
      <c r="G35" s="57"/>
      <c r="H35" s="57"/>
      <c r="I35" s="57"/>
      <c r="J35" s="58"/>
      <c r="K35" s="49"/>
      <c r="L35" s="49"/>
      <c r="M35" s="49"/>
      <c r="N35" s="49"/>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sheetData>
  <mergeCells count="11">
    <mergeCell ref="F21:H21"/>
    <mergeCell ref="F24:H24"/>
    <mergeCell ref="E14:J14"/>
    <mergeCell ref="D23:J23"/>
    <mergeCell ref="C14:D14"/>
    <mergeCell ref="E13:I13"/>
    <mergeCell ref="E12:J12"/>
    <mergeCell ref="A1:J1"/>
    <mergeCell ref="A2:J2"/>
    <mergeCell ref="B6:D6"/>
    <mergeCell ref="B7:D7"/>
  </mergeCells>
  <printOptions horizontalCentered="1" verticalCentered="1"/>
  <pageMargins left="0.7" right="0.7" top="0.75" bottom="0.75" header="0.3" footer="0.3"/>
  <pageSetup scale="63"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Meds'!A87</f>
        <v>0</v>
      </c>
      <c r="R2" t="str">
        <f>'Protected - Detail re Meds'!B87</f>
        <v>Alteplace/CathFlo Activase</v>
      </c>
      <c r="S2" t="str">
        <f>'Protected - Detail re Meds'!C87</f>
        <v>Thrombolytic</v>
      </c>
      <c r="T2" t="str">
        <f>'Protected - Detail re Meds'!D87</f>
        <v>Eliminate central line clot</v>
      </c>
      <c r="U2">
        <f>'Protected - Detail re Meds'!E87</f>
        <v>0</v>
      </c>
      <c r="V2" t="str">
        <f>'Protected - Detail re Meds'!F87</f>
        <v>Use caution in active bleeding, Avoid force ċ injection or withdrawal, Allow to dwell 1.5-2 hours</v>
      </c>
      <c r="W2">
        <f>'Protected - Detail re Meds'!G87</f>
        <v>0</v>
      </c>
      <c r="X2" t="str">
        <f>'Protected - Detail re Meds'!H87</f>
        <v>X</v>
      </c>
      <c r="Y2">
        <f>'Protected - Detail re Meds'!I87</f>
        <v>0</v>
      </c>
      <c r="Z2">
        <f>'Protected - Detail re Meds'!J87</f>
        <v>0</v>
      </c>
      <c r="AA2" t="str">
        <f>'Protected - Detail re Meds'!L87</f>
        <v>Occlusion and TPA</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Alteplace/CathFlo Activase</v>
      </c>
      <c r="C6" s="219"/>
      <c r="D6" s="219"/>
      <c r="E6" s="75"/>
      <c r="F6" s="47" t="s">
        <v>293</v>
      </c>
      <c r="G6" s="74" t="str">
        <f>IF(Q2=0,"n/a",Q2)</f>
        <v>n/a</v>
      </c>
      <c r="H6" s="34"/>
      <c r="I6" s="34"/>
      <c r="J6" s="48"/>
      <c r="K6" s="34"/>
      <c r="L6" s="34"/>
      <c r="M6" s="34"/>
      <c r="N6" s="34"/>
      <c r="O6" s="34"/>
    </row>
    <row r="7" spans="1:27" ht="18.75" x14ac:dyDescent="0.3">
      <c r="A7" s="46" t="s">
        <v>292</v>
      </c>
      <c r="B7" s="197" t="str">
        <f>S2</f>
        <v>Thrombolytic</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Eliminate central line clot</v>
      </c>
      <c r="F12" s="217"/>
      <c r="G12" s="217"/>
      <c r="H12" s="217"/>
      <c r="I12" s="217"/>
      <c r="J12" s="50"/>
      <c r="K12" s="49"/>
      <c r="L12" s="49"/>
      <c r="M12" s="49"/>
      <c r="N12" s="49"/>
      <c r="O12" s="35"/>
    </row>
    <row r="13" spans="1:27" ht="18.75" x14ac:dyDescent="0.3">
      <c r="A13" s="51"/>
      <c r="B13" s="49"/>
      <c r="C13" s="49" t="s">
        <v>296</v>
      </c>
      <c r="D13" s="49"/>
      <c r="E13" s="205">
        <f>U2</f>
        <v>0</v>
      </c>
      <c r="F13" s="205"/>
      <c r="G13" s="205"/>
      <c r="H13" s="205"/>
      <c r="I13" s="194"/>
      <c r="J13" s="50"/>
      <c r="K13" s="49"/>
      <c r="L13" s="49"/>
      <c r="M13" s="49"/>
      <c r="N13" s="49"/>
      <c r="O13" s="35"/>
    </row>
    <row r="14" spans="1:27" ht="93.75" customHeight="1" x14ac:dyDescent="0.3">
      <c r="A14" s="51"/>
      <c r="B14" s="49"/>
      <c r="C14" s="49" t="s">
        <v>309</v>
      </c>
      <c r="D14" s="49"/>
      <c r="E14" s="216" t="str">
        <f>V2</f>
        <v>Use caution in active bleeding, Avoid force ċ injection or withdrawal, Allow to dwell 1.5-2 hours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Occlusion and TPA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Meds'!A88</f>
        <v>1</v>
      </c>
      <c r="R2" t="str">
        <f>'Protected - Detail re Meds'!B88</f>
        <v>Imiglucerase/Cerezyme</v>
      </c>
      <c r="S2" t="str">
        <f>'Protected - Detail re Meds'!C88</f>
        <v xml:space="preserve">Enzyme </v>
      </c>
      <c r="T2" t="str">
        <f>'Protected - Detail re Meds'!D88</f>
        <v>Type 1 Gaucher disease</v>
      </c>
      <c r="U2" t="str">
        <f>'Protected - Detail re Meds'!E88</f>
        <v>CBC ċ diff., LFTs</v>
      </c>
      <c r="V2" t="str">
        <f>'Protected - Detail re Meds'!F88</f>
        <v>Peripheral insertion needed for this medication; Hypersensitivity reactions, VS, Anemia, bone changes</v>
      </c>
      <c r="W2" t="str">
        <f>'Protected - Detail re Meds'!G88</f>
        <v>X</v>
      </c>
      <c r="X2">
        <f>'Protected - Detail re Meds'!H88</f>
        <v>0</v>
      </c>
      <c r="Y2">
        <f>'Protected - Detail re Meds'!I88</f>
        <v>0</v>
      </c>
      <c r="Z2">
        <f>'Protected - Detail re Meds'!J88</f>
        <v>0</v>
      </c>
      <c r="AA2">
        <f>'Protected - Detail re Meds'!L88</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Imiglucerase/Cerezyme</v>
      </c>
      <c r="C6" s="219"/>
      <c r="D6" s="219"/>
      <c r="E6" s="75"/>
      <c r="F6" s="47" t="s">
        <v>293</v>
      </c>
      <c r="G6" s="74">
        <f>IF(Q2=0,"n/a",Q2)</f>
        <v>1</v>
      </c>
      <c r="H6" s="34"/>
      <c r="I6" s="34"/>
      <c r="J6" s="48"/>
      <c r="K6" s="34"/>
      <c r="L6" s="34"/>
      <c r="M6" s="34"/>
      <c r="N6" s="34"/>
      <c r="O6" s="34"/>
    </row>
    <row r="7" spans="1:27" ht="18.75" x14ac:dyDescent="0.3">
      <c r="A7" s="46" t="s">
        <v>292</v>
      </c>
      <c r="B7" s="197" t="str">
        <f>S2</f>
        <v xml:space="preserve">Enzyme </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Type 1 Gaucher disease</v>
      </c>
      <c r="F12" s="217"/>
      <c r="G12" s="217"/>
      <c r="H12" s="217"/>
      <c r="I12" s="217"/>
      <c r="J12" s="50"/>
      <c r="K12" s="49"/>
      <c r="L12" s="49"/>
      <c r="M12" s="49"/>
      <c r="N12" s="49"/>
      <c r="O12" s="35"/>
    </row>
    <row r="13" spans="1:27" ht="18.75" x14ac:dyDescent="0.3">
      <c r="A13" s="51"/>
      <c r="B13" s="49"/>
      <c r="C13" s="49" t="s">
        <v>296</v>
      </c>
      <c r="D13" s="49"/>
      <c r="E13" s="205" t="str">
        <f>U2</f>
        <v>CBC ċ diff., LFTs</v>
      </c>
      <c r="F13" s="205"/>
      <c r="G13" s="205"/>
      <c r="H13" s="205"/>
      <c r="I13" s="194"/>
      <c r="J13" s="50"/>
      <c r="K13" s="49"/>
      <c r="L13" s="49"/>
      <c r="M13" s="49"/>
      <c r="N13" s="49"/>
      <c r="O13" s="35"/>
    </row>
    <row r="14" spans="1:27" ht="93.75" customHeight="1" x14ac:dyDescent="0.3">
      <c r="A14" s="51"/>
      <c r="B14" s="49"/>
      <c r="C14" s="49" t="s">
        <v>309</v>
      </c>
      <c r="D14" s="49"/>
      <c r="E14" s="216" t="str">
        <f>V2</f>
        <v>Peripheral insertion needed for this medication; Hypersensitivity reactions, VS, Anemia, bone changes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Meds'!A89</f>
        <v>1</v>
      </c>
      <c r="R2" t="str">
        <f>'Protected - Detail re Meds'!B89</f>
        <v>C1 Inhibitor(Human)/ Cinryze</v>
      </c>
      <c r="S2" t="str">
        <f>'Protected - Detail re Meds'!C89</f>
        <v>C1 esterase inhibitor</v>
      </c>
      <c r="T2" t="str">
        <f>'Protected - Detail re Meds'!D89</f>
        <v>Heriditary angioedema</v>
      </c>
      <c r="U2">
        <f>'Protected - Detail re Meds'!E89</f>
        <v>0</v>
      </c>
      <c r="V2" t="str">
        <f>'Protected - Detail re Meds'!F89</f>
        <v>Peripheral insertion needed for this medication; Hypersensitivity reaction, Risk of infectious agent with treatment, Thrombosis, SOB, speech changes; IV Push, 1000 units q3-4 days over 10 minutes</v>
      </c>
      <c r="W2">
        <f>'Protected - Detail re Meds'!G89</f>
        <v>0</v>
      </c>
      <c r="X2">
        <f>'Protected - Detail re Meds'!H89</f>
        <v>0</v>
      </c>
      <c r="Y2" t="str">
        <f>'Protected - Detail re Meds'!I89</f>
        <v>X</v>
      </c>
      <c r="Z2">
        <f>'Protected - Detail re Meds'!J89</f>
        <v>0</v>
      </c>
      <c r="AA2" t="str">
        <f>'Protected - Detail re Meds'!L89</f>
        <v>Special Training Required</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C1 Inhibitor(Human)/ Cinryze</v>
      </c>
      <c r="C6" s="219"/>
      <c r="D6" s="219"/>
      <c r="E6" s="75"/>
      <c r="F6" s="47" t="s">
        <v>293</v>
      </c>
      <c r="G6" s="74">
        <f>IF(Q2=0,"n/a",Q2)</f>
        <v>1</v>
      </c>
      <c r="H6" s="34"/>
      <c r="I6" s="34"/>
      <c r="J6" s="48"/>
      <c r="K6" s="34"/>
      <c r="L6" s="34"/>
      <c r="M6" s="34"/>
      <c r="N6" s="34"/>
      <c r="O6" s="34"/>
    </row>
    <row r="7" spans="1:27" ht="18.75" x14ac:dyDescent="0.3">
      <c r="A7" s="46" t="s">
        <v>292</v>
      </c>
      <c r="B7" s="197" t="str">
        <f>S2</f>
        <v>C1 esterase inhibitor</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Heriditary angioedema</v>
      </c>
      <c r="F12" s="217"/>
      <c r="G12" s="217"/>
      <c r="H12" s="217"/>
      <c r="I12" s="217"/>
      <c r="J12" s="50"/>
      <c r="K12" s="49"/>
      <c r="L12" s="49"/>
      <c r="M12" s="49"/>
      <c r="N12" s="49"/>
      <c r="O12" s="35"/>
    </row>
    <row r="13" spans="1:27" ht="18.75" x14ac:dyDescent="0.3">
      <c r="A13" s="51"/>
      <c r="B13" s="49"/>
      <c r="C13" s="49" t="s">
        <v>296</v>
      </c>
      <c r="D13" s="49"/>
      <c r="E13" s="205">
        <f>U2</f>
        <v>0</v>
      </c>
      <c r="F13" s="205"/>
      <c r="G13" s="205"/>
      <c r="H13" s="205"/>
      <c r="I13" s="194"/>
      <c r="J13" s="50"/>
      <c r="K13" s="49"/>
      <c r="L13" s="49"/>
      <c r="M13" s="49"/>
      <c r="N13" s="49"/>
      <c r="O13" s="35"/>
    </row>
    <row r="14" spans="1:27" ht="108.75" customHeight="1" x14ac:dyDescent="0.3">
      <c r="A14" s="51"/>
      <c r="B14" s="49"/>
      <c r="C14" s="49" t="s">
        <v>309</v>
      </c>
      <c r="D14" s="49"/>
      <c r="E14" s="216" t="str">
        <f>V2</f>
        <v>Peripheral insertion needed for this medication; Hypersensitivity reaction, Risk of infectious agent with treatment, Thrombosis, SOB, speech changes; IV Push, 1000 units q3-4 days over 10 minutes</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Y</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Special Training Required</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Meds'!A90</f>
        <v>0</v>
      </c>
      <c r="R2" t="str">
        <f>'Protected - Detail re Meds'!B90</f>
        <v>Cyclosporin</v>
      </c>
      <c r="S2" t="str">
        <f>'Protected - Detail re Meds'!C90</f>
        <v>Immunosuppressive</v>
      </c>
      <c r="T2" t="str">
        <f>'Protected - Detail re Meds'!D90</f>
        <v>Lupus, myasthenia gravis, anti-rejection</v>
      </c>
      <c r="U2" t="str">
        <f>'Protected - Detail re Meds'!E90</f>
        <v>BUN, Cr, LFTs</v>
      </c>
      <c r="V2" t="str">
        <f>'Protected - Detail re Meds'!F90</f>
        <v>Anaphylactic reaction, VS, hepatotoxic, nephrotoxic</v>
      </c>
      <c r="W2" t="str">
        <f>'Protected - Detail re Meds'!G90</f>
        <v>X</v>
      </c>
      <c r="X2">
        <f>'Protected - Detail re Meds'!H90</f>
        <v>0</v>
      </c>
      <c r="Y2">
        <f>'Protected - Detail re Meds'!I90</f>
        <v>0</v>
      </c>
      <c r="Z2">
        <f>'Protected - Detail re Meds'!J90</f>
        <v>0</v>
      </c>
      <c r="AA2">
        <f>'Protected - Detail re Meds'!L90</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Cyclosporin</v>
      </c>
      <c r="C6" s="219"/>
      <c r="D6" s="219"/>
      <c r="E6" s="75"/>
      <c r="F6" s="47" t="s">
        <v>293</v>
      </c>
      <c r="G6" s="74" t="str">
        <f>IF(Q2=0,"n/a",Q2)</f>
        <v>n/a</v>
      </c>
      <c r="H6" s="34"/>
      <c r="I6" s="34"/>
      <c r="J6" s="48"/>
      <c r="K6" s="34"/>
      <c r="L6" s="34"/>
      <c r="M6" s="34"/>
      <c r="N6" s="34"/>
      <c r="O6" s="34"/>
    </row>
    <row r="7" spans="1:27" ht="18.75" x14ac:dyDescent="0.3">
      <c r="A7" s="46" t="s">
        <v>292</v>
      </c>
      <c r="B7" s="197" t="str">
        <f>S2</f>
        <v>Immunosuppressive</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Lupus, myasthenia gravis, anti-rejection</v>
      </c>
      <c r="F12" s="217"/>
      <c r="G12" s="217"/>
      <c r="H12" s="217"/>
      <c r="I12" s="217"/>
      <c r="J12" s="50"/>
      <c r="K12" s="49"/>
      <c r="L12" s="49"/>
      <c r="M12" s="49"/>
      <c r="N12" s="49"/>
      <c r="O12" s="35"/>
    </row>
    <row r="13" spans="1:27" ht="18.75" x14ac:dyDescent="0.3">
      <c r="A13" s="51"/>
      <c r="B13" s="49"/>
      <c r="C13" s="49" t="s">
        <v>296</v>
      </c>
      <c r="D13" s="49"/>
      <c r="E13" s="205" t="str">
        <f>U2</f>
        <v>BUN, Cr, LFTs</v>
      </c>
      <c r="F13" s="205"/>
      <c r="G13" s="205"/>
      <c r="H13" s="205"/>
      <c r="I13" s="194"/>
      <c r="J13" s="50"/>
      <c r="K13" s="49"/>
      <c r="L13" s="49"/>
      <c r="M13" s="49"/>
      <c r="N13" s="49"/>
      <c r="O13" s="35"/>
    </row>
    <row r="14" spans="1:27" ht="108.75" customHeight="1" x14ac:dyDescent="0.3">
      <c r="A14" s="51"/>
      <c r="B14" s="49"/>
      <c r="C14" s="49" t="s">
        <v>309</v>
      </c>
      <c r="D14" s="49"/>
      <c r="E14" s="216" t="str">
        <f>V2</f>
        <v>Anaphylactic reaction, VS, hepatotoxic, nephrotoxic</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AA40"/>
  <sheetViews>
    <sheetView workbookViewId="0">
      <selection activeCell="A32" sqref="A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Meds'!A91</f>
        <v>1</v>
      </c>
      <c r="R2" t="str">
        <f>'Protected - Detail re Meds'!B91</f>
        <v>Dobutamine</v>
      </c>
      <c r="S2" t="str">
        <f>'Protected - Detail re Meds'!C91</f>
        <v>Inotropic</v>
      </c>
      <c r="T2" t="str">
        <f>'Protected - Detail re Meds'!D91</f>
        <v>Advanced heart disease - palliation, organ transplant waiting list</v>
      </c>
      <c r="U2" t="str">
        <f>'Protected - Detail re Meds'!E91</f>
        <v>CMP</v>
      </c>
      <c r="V2" t="str">
        <f>'Protected - Detail re Meds'!F91</f>
        <v>VS, Urine flows, Pulmonary changes, ↑ BP or HR, Arrythmias, 2 pumps, obtain parameters for VS, Advance Directives/ Responsible caregiver required</v>
      </c>
      <c r="W2" t="str">
        <f>'Protected - Detail re Meds'!G91</f>
        <v>X</v>
      </c>
      <c r="X2" t="str">
        <f>'Protected - Detail re Meds'!H91</f>
        <v>X</v>
      </c>
      <c r="Y2">
        <f>'Protected - Detail re Meds'!I91</f>
        <v>0</v>
      </c>
      <c r="Z2">
        <f>'Protected - Detail re Meds'!J91</f>
        <v>0</v>
      </c>
      <c r="AA2" t="str">
        <f>'Protected - Detail re Meds'!L91</f>
        <v>Med Inotropic</v>
      </c>
    </row>
    <row r="3" spans="1:27" ht="21" x14ac:dyDescent="0.35">
      <c r="A3" s="113" t="s">
        <v>432</v>
      </c>
      <c r="B3" s="77"/>
      <c r="C3" s="77"/>
      <c r="D3" s="77"/>
      <c r="E3" s="77"/>
      <c r="F3" s="77"/>
      <c r="G3" s="77"/>
      <c r="H3" s="77"/>
      <c r="I3" s="77"/>
      <c r="J3" s="78"/>
      <c r="K3" s="77"/>
      <c r="L3" s="77"/>
      <c r="M3" s="77"/>
      <c r="N3" s="77"/>
      <c r="O3" s="37"/>
    </row>
    <row r="4" spans="1:27" ht="21" x14ac:dyDescent="0.35">
      <c r="A4" s="114" t="s">
        <v>439</v>
      </c>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Dobutamine</v>
      </c>
      <c r="C6" s="219"/>
      <c r="D6" s="219"/>
      <c r="E6" s="75"/>
      <c r="F6" s="47" t="s">
        <v>293</v>
      </c>
      <c r="G6" s="74">
        <f>IF(Q2=0,"n/a",Q2)</f>
        <v>1</v>
      </c>
      <c r="H6" s="34"/>
      <c r="I6" s="34"/>
      <c r="J6" s="48"/>
      <c r="K6" s="34"/>
      <c r="L6" s="34"/>
      <c r="M6" s="34"/>
      <c r="N6" s="34"/>
      <c r="O6" s="34"/>
    </row>
    <row r="7" spans="1:27" ht="18.75" x14ac:dyDescent="0.3">
      <c r="A7" s="46" t="s">
        <v>292</v>
      </c>
      <c r="B7" s="197" t="str">
        <f>S2</f>
        <v>Inotropic</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113"/>
      <c r="C9" s="39"/>
      <c r="D9" s="65"/>
      <c r="E9" s="65"/>
      <c r="F9" s="65"/>
      <c r="G9" s="49"/>
      <c r="H9" s="49"/>
      <c r="I9" s="49"/>
      <c r="J9" s="50"/>
      <c r="K9" s="49"/>
      <c r="L9" s="49"/>
      <c r="M9" s="49"/>
      <c r="N9" s="49"/>
      <c r="O9" s="35"/>
    </row>
    <row r="10" spans="1:27" ht="18.75" x14ac:dyDescent="0.3">
      <c r="A10" s="51"/>
      <c r="B10" s="114"/>
      <c r="C10" s="63"/>
      <c r="D10" s="65"/>
      <c r="E10" s="65"/>
      <c r="F10" s="65"/>
      <c r="G10" s="49"/>
      <c r="H10" s="49"/>
      <c r="I10" s="49"/>
      <c r="J10" s="50"/>
      <c r="K10" s="49"/>
      <c r="L10" s="49"/>
      <c r="M10" s="49"/>
      <c r="N10" s="49"/>
      <c r="O10" s="35"/>
    </row>
    <row r="11" spans="1:27" ht="18.75" x14ac:dyDescent="0.3">
      <c r="A11" s="51"/>
      <c r="B11" s="114"/>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Advanced heart disease - palliation, organ transplant waiting list</v>
      </c>
      <c r="F12" s="217"/>
      <c r="G12" s="217"/>
      <c r="H12" s="217"/>
      <c r="I12" s="217"/>
      <c r="J12" s="50"/>
      <c r="K12" s="49"/>
      <c r="L12" s="49"/>
      <c r="M12" s="49"/>
      <c r="N12" s="49"/>
      <c r="O12" s="35"/>
    </row>
    <row r="13" spans="1:27" ht="18.75" x14ac:dyDescent="0.3">
      <c r="A13" s="51"/>
      <c r="B13" s="49"/>
      <c r="C13" s="49" t="s">
        <v>296</v>
      </c>
      <c r="D13" s="49"/>
      <c r="E13" s="205" t="str">
        <f>U2</f>
        <v>CMP</v>
      </c>
      <c r="F13" s="205"/>
      <c r="G13" s="205"/>
      <c r="H13" s="205"/>
      <c r="I13" s="194"/>
      <c r="J13" s="50"/>
      <c r="K13" s="49"/>
      <c r="L13" s="49"/>
      <c r="M13" s="49"/>
      <c r="N13" s="49"/>
      <c r="O13" s="35"/>
    </row>
    <row r="14" spans="1:27" ht="108.75" customHeight="1" x14ac:dyDescent="0.3">
      <c r="A14" s="51"/>
      <c r="B14" s="49"/>
      <c r="C14" s="49" t="s">
        <v>309</v>
      </c>
      <c r="D14" s="49"/>
      <c r="E14" s="216" t="str">
        <f>V2</f>
        <v>VS, Urine flows, Pulmonary changes, ↑ BP or HR, Arrythmias, 2 pumps, obtain parameters for VS, Advance Directives/ Responsible caregiver required</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Med Inotropic</v>
      </c>
      <c r="F23" s="205"/>
      <c r="G23" s="205"/>
      <c r="H23" s="205"/>
      <c r="I23" s="49"/>
      <c r="J23" s="50"/>
      <c r="K23" s="49"/>
      <c r="L23" s="49"/>
      <c r="M23" s="49"/>
      <c r="N23" s="49"/>
      <c r="O23" s="35"/>
    </row>
    <row r="24" spans="1:15" ht="18.75" x14ac:dyDescent="0.3">
      <c r="A24" s="51"/>
      <c r="B24" s="49"/>
      <c r="C24" s="49"/>
      <c r="D24" s="49"/>
      <c r="E24" s="47"/>
      <c r="F24" s="47"/>
      <c r="G24" s="47"/>
      <c r="H24" s="47"/>
      <c r="I24" s="49"/>
      <c r="J24" s="50"/>
      <c r="K24" s="49"/>
      <c r="L24" s="49"/>
      <c r="M24" s="49"/>
      <c r="N24" s="49"/>
      <c r="O24" s="35"/>
    </row>
    <row r="25" spans="1:15" ht="18.75" x14ac:dyDescent="0.3">
      <c r="A25" s="89" t="s">
        <v>409</v>
      </c>
      <c r="B25" s="49"/>
      <c r="C25" s="49"/>
      <c r="D25" s="49"/>
      <c r="E25" s="49"/>
      <c r="F25" s="75"/>
      <c r="G25" s="75"/>
      <c r="H25" s="75"/>
      <c r="I25" s="49"/>
      <c r="J25" s="50"/>
      <c r="K25" s="49"/>
      <c r="L25" s="49"/>
      <c r="M25" s="49"/>
      <c r="N25" s="49"/>
      <c r="O25" s="35"/>
    </row>
    <row r="26" spans="1:15" ht="18.75" x14ac:dyDescent="0.3">
      <c r="A26" s="89"/>
      <c r="B26" s="49"/>
      <c r="C26" s="49"/>
      <c r="D26" s="49"/>
      <c r="E26" s="49"/>
      <c r="F26" s="80"/>
      <c r="G26" s="80"/>
      <c r="H26" s="80"/>
      <c r="I26" s="49"/>
      <c r="J26" s="50"/>
      <c r="K26" s="49"/>
      <c r="L26" s="49"/>
      <c r="M26" s="49"/>
      <c r="N26" s="49"/>
      <c r="O26" s="35"/>
    </row>
    <row r="27" spans="1:15" ht="18.75" x14ac:dyDescent="0.3">
      <c r="A27" s="52" t="s">
        <v>310</v>
      </c>
      <c r="B27" s="40" t="s">
        <v>314</v>
      </c>
      <c r="C27" s="40"/>
      <c r="D27" s="40"/>
      <c r="E27" s="40"/>
      <c r="F27" s="40"/>
      <c r="G27" s="60"/>
      <c r="H27" s="60"/>
      <c r="I27" s="53"/>
      <c r="J27" s="54"/>
      <c r="K27" s="49"/>
      <c r="L27" s="49"/>
      <c r="M27" s="49"/>
      <c r="N27" s="49"/>
      <c r="O27" s="35"/>
    </row>
    <row r="28" spans="1:15" ht="18.75" x14ac:dyDescent="0.3">
      <c r="A28" s="52"/>
      <c r="B28" s="40" t="s">
        <v>315</v>
      </c>
      <c r="C28" s="40"/>
      <c r="D28" s="40"/>
      <c r="E28" s="40"/>
      <c r="F28" s="40"/>
      <c r="G28" s="60"/>
      <c r="H28" s="60"/>
      <c r="I28" s="53"/>
      <c r="J28" s="54"/>
      <c r="K28" s="49"/>
      <c r="L28" s="49"/>
      <c r="M28" s="49"/>
      <c r="N28" s="49"/>
      <c r="O28" s="35"/>
    </row>
    <row r="29" spans="1:15" ht="18.75" x14ac:dyDescent="0.3">
      <c r="A29" s="52"/>
      <c r="B29" s="40" t="s">
        <v>185</v>
      </c>
      <c r="C29" s="40"/>
      <c r="D29" s="40"/>
      <c r="E29" s="40"/>
      <c r="F29" s="40"/>
      <c r="G29" s="53"/>
      <c r="H29" s="53"/>
      <c r="I29" s="53"/>
      <c r="J29" s="54"/>
      <c r="K29" s="49"/>
      <c r="L29" s="49"/>
      <c r="M29" s="49"/>
      <c r="N29" s="49"/>
      <c r="O29" s="35"/>
    </row>
    <row r="30" spans="1:15" ht="18.75" x14ac:dyDescent="0.3">
      <c r="A30" s="52"/>
      <c r="B30" s="40"/>
      <c r="C30" s="40"/>
      <c r="D30" s="40"/>
      <c r="E30" s="40"/>
      <c r="F30" s="40"/>
      <c r="G30" s="53"/>
      <c r="H30" s="53"/>
      <c r="I30" s="53"/>
      <c r="J30" s="54"/>
      <c r="K30" s="49"/>
      <c r="L30" s="49"/>
      <c r="M30" s="49"/>
      <c r="N30" s="49"/>
      <c r="O30" s="35"/>
    </row>
    <row r="31" spans="1:15" x14ac:dyDescent="0.25">
      <c r="A31" s="52"/>
      <c r="B31" s="53"/>
      <c r="C31" s="53"/>
      <c r="D31" s="53"/>
      <c r="E31" s="53"/>
      <c r="F31" s="53"/>
      <c r="G31" s="53"/>
      <c r="H31" s="53"/>
      <c r="I31" s="53"/>
      <c r="J31" s="54"/>
      <c r="K31" s="53"/>
      <c r="L31" s="53"/>
      <c r="M31" s="53"/>
      <c r="N31" s="53"/>
      <c r="O31" s="40"/>
    </row>
    <row r="32" spans="1:15" x14ac:dyDescent="0.25">
      <c r="A32" s="52" t="s">
        <v>300</v>
      </c>
      <c r="B32" s="55" t="s">
        <v>306</v>
      </c>
      <c r="C32" s="53" t="s">
        <v>304</v>
      </c>
      <c r="D32" s="31"/>
      <c r="E32" s="31"/>
      <c r="F32" s="31"/>
      <c r="G32" s="31"/>
      <c r="H32" s="31"/>
      <c r="I32" s="53"/>
      <c r="J32" s="54"/>
      <c r="K32" s="53"/>
      <c r="L32" s="53"/>
      <c r="M32" s="53"/>
      <c r="N32" s="53"/>
      <c r="O32" s="40"/>
    </row>
    <row r="33" spans="1:15" x14ac:dyDescent="0.25">
      <c r="A33" s="52"/>
      <c r="B33" s="55" t="s">
        <v>301</v>
      </c>
      <c r="C33" s="53" t="s">
        <v>303</v>
      </c>
      <c r="D33" s="53"/>
      <c r="E33" s="53"/>
      <c r="F33" s="53"/>
      <c r="G33" s="53"/>
      <c r="H33" s="53"/>
      <c r="I33" s="53"/>
      <c r="J33" s="54"/>
      <c r="K33" s="53"/>
      <c r="L33" s="53"/>
      <c r="M33" s="53"/>
      <c r="N33" s="53"/>
      <c r="O33" s="40"/>
    </row>
    <row r="34" spans="1:15" ht="14.45" customHeight="1" x14ac:dyDescent="0.3">
      <c r="A34" s="51"/>
      <c r="B34" s="55" t="s">
        <v>302</v>
      </c>
      <c r="C34" s="53" t="s">
        <v>305</v>
      </c>
      <c r="D34" s="53"/>
      <c r="E34" s="53"/>
      <c r="F34" s="53"/>
      <c r="G34" s="53"/>
      <c r="H34" s="53"/>
      <c r="I34" s="49"/>
      <c r="J34" s="50"/>
      <c r="K34" s="49"/>
      <c r="L34" s="49"/>
      <c r="M34" s="49"/>
      <c r="N34" s="49"/>
      <c r="O34" s="35"/>
    </row>
    <row r="35" spans="1:15" ht="18.75" x14ac:dyDescent="0.3">
      <c r="A35" s="51"/>
      <c r="B35" s="49"/>
      <c r="C35" s="49"/>
      <c r="D35" s="49"/>
      <c r="E35" s="49"/>
      <c r="F35" s="49"/>
      <c r="G35" s="49"/>
      <c r="H35" s="49"/>
      <c r="I35" s="49"/>
      <c r="J35" s="50"/>
      <c r="K35" s="49"/>
      <c r="L35" s="49"/>
      <c r="M35" s="49"/>
      <c r="N35" s="49"/>
      <c r="O35" s="35"/>
    </row>
    <row r="36" spans="1:15" ht="19.5" thickBot="1" x14ac:dyDescent="0.35">
      <c r="A36" s="56"/>
      <c r="B36" s="57"/>
      <c r="C36" s="57"/>
      <c r="D36" s="57"/>
      <c r="E36" s="57"/>
      <c r="F36" s="57"/>
      <c r="G36" s="57"/>
      <c r="H36" s="57"/>
      <c r="I36" s="57"/>
      <c r="J36" s="58"/>
      <c r="K36" s="49"/>
      <c r="L36" s="49"/>
      <c r="M36" s="49"/>
      <c r="N36" s="49"/>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row r="39" spans="1:15" ht="18.75" x14ac:dyDescent="0.3">
      <c r="A39" s="35"/>
      <c r="B39" s="35"/>
      <c r="C39" s="35"/>
      <c r="D39" s="35"/>
      <c r="E39" s="35"/>
      <c r="F39" s="35"/>
      <c r="G39" s="35"/>
      <c r="H39" s="35"/>
      <c r="I39" s="35"/>
      <c r="J39" s="35"/>
      <c r="K39" s="35"/>
      <c r="L39" s="35"/>
      <c r="M39" s="35"/>
      <c r="N39" s="35"/>
      <c r="O39" s="35"/>
    </row>
    <row r="40" spans="1:15" ht="18.75" x14ac:dyDescent="0.3">
      <c r="A40" s="35"/>
      <c r="B40" s="35"/>
      <c r="C40" s="35"/>
      <c r="D40" s="35"/>
      <c r="E40" s="35"/>
      <c r="F40" s="35"/>
      <c r="G40" s="35"/>
      <c r="H40" s="35"/>
      <c r="I40" s="35"/>
      <c r="J40" s="35"/>
      <c r="K40" s="35"/>
      <c r="L40" s="35"/>
      <c r="M40" s="35"/>
      <c r="N40" s="35"/>
      <c r="O40"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2"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Meds'!A92</f>
        <v>0</v>
      </c>
      <c r="R2" t="str">
        <f>'Protected - Detail re Meds'!B92</f>
        <v>Ethanol Lock</v>
      </c>
      <c r="S2" t="str">
        <f>'Protected - Detail re Meds'!C92</f>
        <v>Anti-infectives</v>
      </c>
      <c r="T2" t="str">
        <f>'Protected - Detail re Meds'!D92</f>
        <v>Prevent infection in Central Line</v>
      </c>
      <c r="U2">
        <f>'Protected - Detail re Meds'!E92</f>
        <v>0</v>
      </c>
      <c r="V2" t="str">
        <f>'Protected - Detail re Meds'!F92</f>
        <v>Not compatible ċ heparin-use saline first, Remove used Ethanol prior to saline flush, If accidentally infused-headache, dizziness, nausea</v>
      </c>
      <c r="W2">
        <f>'Protected - Detail re Meds'!G92</f>
        <v>0</v>
      </c>
      <c r="X2" t="str">
        <f>'Protected - Detail re Meds'!H92</f>
        <v>X</v>
      </c>
      <c r="Y2">
        <f>'Protected - Detail re Meds'!I92</f>
        <v>0</v>
      </c>
      <c r="Z2">
        <f>'Protected - Detail re Meds'!J92</f>
        <v>0</v>
      </c>
      <c r="AA2" t="str">
        <f>'Protected - Detail re Meds'!L92</f>
        <v>Ethanol Lock of Central Line</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Ethanol Lock</v>
      </c>
      <c r="C6" s="219"/>
      <c r="D6" s="219"/>
      <c r="E6" s="75"/>
      <c r="F6" s="47" t="s">
        <v>293</v>
      </c>
      <c r="G6" s="74" t="str">
        <f>IF(Q2=0,"n/a",Q2)</f>
        <v>n/a</v>
      </c>
      <c r="H6" s="34"/>
      <c r="I6" s="34"/>
      <c r="J6" s="48"/>
      <c r="K6" s="34"/>
      <c r="L6" s="34"/>
      <c r="M6" s="34"/>
      <c r="N6" s="34"/>
      <c r="O6" s="34"/>
    </row>
    <row r="7" spans="1:27" ht="18.75" x14ac:dyDescent="0.3">
      <c r="A7" s="46" t="s">
        <v>292</v>
      </c>
      <c r="B7" s="197" t="str">
        <f>S2</f>
        <v>Anti-infectives</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Prevent infection in Central Line</v>
      </c>
      <c r="F12" s="217"/>
      <c r="G12" s="217"/>
      <c r="H12" s="217"/>
      <c r="I12" s="217"/>
      <c r="J12" s="50"/>
      <c r="K12" s="49"/>
      <c r="L12" s="49"/>
      <c r="M12" s="49"/>
      <c r="N12" s="49"/>
      <c r="O12" s="35"/>
    </row>
    <row r="13" spans="1:27" ht="18.75" x14ac:dyDescent="0.3">
      <c r="A13" s="51"/>
      <c r="B13" s="49"/>
      <c r="C13" s="49" t="s">
        <v>296</v>
      </c>
      <c r="D13" s="49"/>
      <c r="E13" s="205">
        <f>U2</f>
        <v>0</v>
      </c>
      <c r="F13" s="205"/>
      <c r="G13" s="205"/>
      <c r="H13" s="205"/>
      <c r="I13" s="194"/>
      <c r="J13" s="50"/>
      <c r="K13" s="49"/>
      <c r="L13" s="49"/>
      <c r="M13" s="49"/>
      <c r="N13" s="49"/>
      <c r="O13" s="35"/>
    </row>
    <row r="14" spans="1:27" ht="108.75" customHeight="1" x14ac:dyDescent="0.3">
      <c r="A14" s="51"/>
      <c r="B14" s="49"/>
      <c r="C14" s="49" t="s">
        <v>309</v>
      </c>
      <c r="D14" s="49"/>
      <c r="E14" s="216" t="str">
        <f>V2</f>
        <v>Not compatible ċ heparin-use saline first, Remove used Ethanol prior to saline flush, If accidentally infused-headache, dizziness, nausea</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Y</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Ethanol Lock of Central Line</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Meds'!A93</f>
        <v>0</v>
      </c>
      <c r="R2" t="str">
        <f>'Protected - Detail re Meds'!B93</f>
        <v>Anti Hemophilic Factor/Factor VIII</v>
      </c>
      <c r="S2" t="str">
        <f>'Protected - Detail re Meds'!C93</f>
        <v>Coag Factor</v>
      </c>
      <c r="T2" t="str">
        <f>'Protected - Detail re Meds'!D93</f>
        <v>Hemophilia</v>
      </c>
      <c r="U2">
        <f>'Protected - Detail re Meds'!E93</f>
        <v>0</v>
      </c>
      <c r="V2" t="str">
        <f>'Protected - Detail re Meds'!F93</f>
        <v>Increase dose slowly, monitor pulse, Hyersensitivity reaction, Anemia, HIV + Hep B monitoring q 3-4 mos if human</v>
      </c>
      <c r="W2" t="str">
        <f>'Protected - Detail re Meds'!G93</f>
        <v>X</v>
      </c>
      <c r="X2">
        <f>'Protected - Detail re Meds'!H93</f>
        <v>0</v>
      </c>
      <c r="Y2">
        <f>'Protected - Detail re Meds'!I93</f>
        <v>0</v>
      </c>
      <c r="Z2">
        <f>'Protected - Detail re Meds'!J93</f>
        <v>0</v>
      </c>
      <c r="AA2" t="str">
        <f>'Protected - Detail re Meds'!L93</f>
        <v xml:space="preserve">Factor Administration </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Anti Hemophilic Factor/Factor VIII</v>
      </c>
      <c r="C6" s="219"/>
      <c r="D6" s="219"/>
      <c r="E6" s="75"/>
      <c r="F6" s="47" t="s">
        <v>293</v>
      </c>
      <c r="G6" s="74" t="str">
        <f>IF(Q2=0,"n/a",Q2)</f>
        <v>n/a</v>
      </c>
      <c r="H6" s="34"/>
      <c r="I6" s="34"/>
      <c r="J6" s="48"/>
      <c r="K6" s="34"/>
      <c r="L6" s="34"/>
      <c r="M6" s="34"/>
      <c r="N6" s="34"/>
      <c r="O6" s="34"/>
    </row>
    <row r="7" spans="1:27" ht="18.75" x14ac:dyDescent="0.3">
      <c r="A7" s="46" t="s">
        <v>292</v>
      </c>
      <c r="B7" s="197" t="str">
        <f>S2</f>
        <v>Coag Factor</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Hemophilia</v>
      </c>
      <c r="F12" s="217"/>
      <c r="G12" s="217"/>
      <c r="H12" s="217"/>
      <c r="I12" s="217"/>
      <c r="J12" s="50"/>
      <c r="K12" s="49"/>
      <c r="L12" s="49"/>
      <c r="M12" s="49"/>
      <c r="N12" s="49"/>
      <c r="O12" s="35"/>
    </row>
    <row r="13" spans="1:27" ht="18.75" x14ac:dyDescent="0.3">
      <c r="A13" s="51"/>
      <c r="B13" s="49"/>
      <c r="C13" s="49" t="s">
        <v>296</v>
      </c>
      <c r="D13" s="49"/>
      <c r="E13" s="205">
        <f>U2</f>
        <v>0</v>
      </c>
      <c r="F13" s="205"/>
      <c r="G13" s="205"/>
      <c r="H13" s="205"/>
      <c r="I13" s="194"/>
      <c r="J13" s="50"/>
      <c r="K13" s="49"/>
      <c r="L13" s="49"/>
      <c r="M13" s="49"/>
      <c r="N13" s="49"/>
      <c r="O13" s="35"/>
    </row>
    <row r="14" spans="1:27" ht="108.75" customHeight="1" x14ac:dyDescent="0.3">
      <c r="A14" s="51"/>
      <c r="B14" s="49"/>
      <c r="C14" s="49" t="s">
        <v>309</v>
      </c>
      <c r="D14" s="49"/>
      <c r="E14" s="216" t="str">
        <f>V2</f>
        <v>Increase dose slowly, monitor pulse, Hyersensitivity reaction, Anemia, HIV + Hep B monitoring q 3-4 mos if human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 xml:space="preserve">Factor Administration </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Meds'!A94</f>
        <v>0</v>
      </c>
      <c r="R2" t="str">
        <f>'Protected - Detail re Meds'!B94</f>
        <v>Sodium Ferric Gluconate/Ferrlecit</v>
      </c>
      <c r="S2" t="str">
        <f>'Protected - Detail re Meds'!C94</f>
        <v>Iron supplement</v>
      </c>
      <c r="T2" t="str">
        <f>'Protected - Detail re Meds'!D94</f>
        <v>Iron deficiency</v>
      </c>
      <c r="U2" t="str">
        <f>'Protected - Detail re Meds'!E94</f>
        <v>BMP, Ferritin, Iron</v>
      </c>
      <c r="V2" t="str">
        <f>'Protected - Detail re Meds'!F94</f>
        <v>Too rapid infusion= hypotension, Tachycardia, VS, hypersensitivity reaction, abdominal pain</v>
      </c>
      <c r="W2" t="str">
        <f>'Protected - Detail re Meds'!G94</f>
        <v>X</v>
      </c>
      <c r="X2" t="str">
        <f>'Protected - Detail re Meds'!H94</f>
        <v>X</v>
      </c>
      <c r="Y2">
        <f>'Protected - Detail re Meds'!I94</f>
        <v>0</v>
      </c>
      <c r="Z2">
        <f>'Protected - Detail re Meds'!J94</f>
        <v>0</v>
      </c>
      <c r="AA2">
        <f>'Protected - Detail re Meds'!L94</f>
        <v>0</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Sodium Ferric Gluconate/Ferrlecit</v>
      </c>
      <c r="C6" s="219"/>
      <c r="D6" s="219"/>
      <c r="E6" s="75"/>
      <c r="F6" s="47" t="s">
        <v>293</v>
      </c>
      <c r="G6" s="74" t="str">
        <f>IF(Q2=0,"n/a",Q2)</f>
        <v>n/a</v>
      </c>
      <c r="H6" s="34"/>
      <c r="I6" s="34"/>
      <c r="J6" s="48"/>
      <c r="K6" s="34"/>
      <c r="L6" s="34"/>
      <c r="M6" s="34"/>
      <c r="N6" s="34"/>
      <c r="O6" s="34"/>
    </row>
    <row r="7" spans="1:27" ht="18.75" x14ac:dyDescent="0.3">
      <c r="A7" s="46" t="s">
        <v>292</v>
      </c>
      <c r="B7" s="197" t="str">
        <f>S2</f>
        <v>Iron supplement</v>
      </c>
      <c r="C7" s="197"/>
      <c r="D7" s="197"/>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Iron deficiency</v>
      </c>
      <c r="F12" s="217"/>
      <c r="G12" s="217"/>
      <c r="H12" s="217"/>
      <c r="I12" s="217"/>
      <c r="J12" s="50"/>
      <c r="K12" s="49"/>
      <c r="L12" s="49"/>
      <c r="M12" s="49"/>
      <c r="N12" s="49"/>
      <c r="O12" s="35"/>
    </row>
    <row r="13" spans="1:27" ht="18.75" x14ac:dyDescent="0.3">
      <c r="A13" s="51"/>
      <c r="B13" s="49"/>
      <c r="C13" s="49" t="s">
        <v>296</v>
      </c>
      <c r="D13" s="49"/>
      <c r="E13" s="205" t="str">
        <f>U2</f>
        <v>BMP, Ferritin, Iron</v>
      </c>
      <c r="F13" s="205"/>
      <c r="G13" s="205"/>
      <c r="H13" s="205"/>
      <c r="I13" s="194"/>
      <c r="J13" s="50"/>
      <c r="K13" s="49"/>
      <c r="L13" s="49"/>
      <c r="M13" s="49"/>
      <c r="N13" s="49"/>
      <c r="O13" s="35"/>
    </row>
    <row r="14" spans="1:27" ht="108.75" customHeight="1" x14ac:dyDescent="0.3">
      <c r="A14" s="51"/>
      <c r="B14" s="49"/>
      <c r="C14" s="49" t="s">
        <v>309</v>
      </c>
      <c r="D14" s="49"/>
      <c r="E14" s="216" t="str">
        <f>V2</f>
        <v>Too rapid infusion= hypotension, Tachycardia, VS, hypersensitivity reaction, abdominal pain</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n/a</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Meds'!A95</f>
        <v>0</v>
      </c>
      <c r="R2" t="str">
        <f>'Protected - Detail re Meds'!B95</f>
        <v>Filgrastim/G-CSF, Neupogen, Neulasta</v>
      </c>
      <c r="S2" t="str">
        <f>'Protected - Detail re Meds'!C95</f>
        <v>Antineutropenic Colony Stimulating Factor</v>
      </c>
      <c r="T2" t="str">
        <f>'Protected - Detail re Meds'!D95</f>
        <v>Febrile Neutropenia</v>
      </c>
      <c r="U2" t="str">
        <f>'Protected - Detail re Meds'!E95</f>
        <v>CBC ċ diff. + Plts</v>
      </c>
      <c r="V2" t="str">
        <f>'Protected - Detail re Meds'!F95</f>
        <v xml:space="preserve">Do Not give within 24° of Chemo. Hypersensitivity reaction, Bone pain. Upper abdominal or shoulder tip pain may indicate enlarged spleen or splenic rupture. </v>
      </c>
      <c r="W2" t="str">
        <f>'Protected - Detail re Meds'!G95</f>
        <v>X</v>
      </c>
      <c r="X2">
        <f>'Protected - Detail re Meds'!H95</f>
        <v>0</v>
      </c>
      <c r="Y2">
        <f>'Protected - Detail re Meds'!I95</f>
        <v>0</v>
      </c>
      <c r="Z2">
        <f>'Protected - Detail re Meds'!J95</f>
        <v>0</v>
      </c>
      <c r="AA2" t="str">
        <f>'Protected - Detail re Meds'!L95</f>
        <v>Filgrastim, Administration of</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Filgrastim/G-CSF, Neupogen, Neulasta</v>
      </c>
      <c r="C6" s="219"/>
      <c r="D6" s="219"/>
      <c r="E6" s="75"/>
      <c r="F6" s="47" t="s">
        <v>293</v>
      </c>
      <c r="G6" s="74" t="str">
        <f>IF(Q2=0,"n/a",Q2)</f>
        <v>n/a</v>
      </c>
      <c r="H6" s="34"/>
      <c r="I6" s="34"/>
      <c r="J6" s="48"/>
      <c r="K6" s="34"/>
      <c r="L6" s="34"/>
      <c r="M6" s="34"/>
      <c r="N6" s="34"/>
      <c r="O6" s="34"/>
    </row>
    <row r="7" spans="1:27" ht="36.75" customHeight="1" x14ac:dyDescent="0.3">
      <c r="A7" s="46" t="s">
        <v>292</v>
      </c>
      <c r="B7" s="226" t="str">
        <f>S2</f>
        <v>Antineutropenic Colony Stimulating Factor</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Febrile Neutropenia</v>
      </c>
      <c r="F12" s="217"/>
      <c r="G12" s="217"/>
      <c r="H12" s="217"/>
      <c r="I12" s="217"/>
      <c r="J12" s="50"/>
      <c r="K12" s="49"/>
      <c r="L12" s="49"/>
      <c r="M12" s="49"/>
      <c r="N12" s="49"/>
      <c r="O12" s="35"/>
    </row>
    <row r="13" spans="1:27" ht="18.75" x14ac:dyDescent="0.3">
      <c r="A13" s="51"/>
      <c r="B13" s="49"/>
      <c r="C13" s="49" t="s">
        <v>296</v>
      </c>
      <c r="D13" s="49"/>
      <c r="E13" s="205" t="str">
        <f>U2</f>
        <v>CBC ċ diff. + Plts</v>
      </c>
      <c r="F13" s="205"/>
      <c r="G13" s="205"/>
      <c r="H13" s="205"/>
      <c r="I13" s="194"/>
      <c r="J13" s="50"/>
      <c r="K13" s="49"/>
      <c r="L13" s="49"/>
      <c r="M13" s="49"/>
      <c r="N13" s="49"/>
      <c r="O13" s="35"/>
    </row>
    <row r="14" spans="1:27" ht="108.75" customHeight="1" x14ac:dyDescent="0.3">
      <c r="A14" s="51"/>
      <c r="B14" s="49"/>
      <c r="C14" s="49" t="s">
        <v>309</v>
      </c>
      <c r="D14" s="49"/>
      <c r="E14" s="216" t="str">
        <f>V2</f>
        <v xml:space="preserve">Do Not give within 24° of Chemo. Hypersensitivity reaction, Bone pain. Upper abdominal or shoulder tip pain may indicate enlarged spleen or splenic rupture. </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N</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Filgrastim, Administration of</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98" t="s">
        <v>290</v>
      </c>
      <c r="B1" s="199"/>
      <c r="C1" s="199"/>
      <c r="D1" s="199"/>
      <c r="E1" s="199"/>
      <c r="F1" s="199"/>
      <c r="G1" s="199"/>
      <c r="H1" s="199"/>
      <c r="I1" s="199"/>
      <c r="J1" s="200"/>
      <c r="K1" s="77"/>
      <c r="L1" s="77"/>
      <c r="M1" s="77"/>
      <c r="N1" s="77"/>
      <c r="O1" s="37"/>
      <c r="Q1" s="10" t="s">
        <v>1</v>
      </c>
      <c r="R1" s="11" t="s">
        <v>50</v>
      </c>
      <c r="S1" s="11" t="s">
        <v>0</v>
      </c>
      <c r="T1" s="11" t="s">
        <v>33</v>
      </c>
      <c r="U1" s="11" t="s">
        <v>70</v>
      </c>
      <c r="V1" s="11" t="s">
        <v>32</v>
      </c>
      <c r="W1" s="12" t="s">
        <v>2</v>
      </c>
      <c r="X1" s="12" t="s">
        <v>46</v>
      </c>
      <c r="Y1" s="12" t="s">
        <v>392</v>
      </c>
      <c r="Z1" s="14" t="s">
        <v>71</v>
      </c>
      <c r="AA1" s="10" t="s">
        <v>69</v>
      </c>
    </row>
    <row r="2" spans="1:27" ht="21" x14ac:dyDescent="0.35">
      <c r="A2" s="201" t="s">
        <v>291</v>
      </c>
      <c r="B2" s="202"/>
      <c r="C2" s="202"/>
      <c r="D2" s="202"/>
      <c r="E2" s="202"/>
      <c r="F2" s="202"/>
      <c r="G2" s="202"/>
      <c r="H2" s="202"/>
      <c r="I2" s="202"/>
      <c r="J2" s="203"/>
      <c r="K2" s="77"/>
      <c r="L2" s="77"/>
      <c r="M2" s="77"/>
      <c r="N2" s="77"/>
      <c r="O2" s="37"/>
      <c r="Q2">
        <f>'Protected - Detail re Meds'!A96</f>
        <v>0</v>
      </c>
      <c r="R2" t="str">
        <f>'Protected - Detail re Meds'!B96</f>
        <v>Hizentra (SCIG)</v>
      </c>
      <c r="S2" t="str">
        <f>'Protected - Detail re Meds'!C96</f>
        <v>Immunoglobulin</v>
      </c>
      <c r="T2" t="str">
        <f>'Protected - Detail re Meds'!D96</f>
        <v xml:space="preserve">Primary Humoral Immunodeficiency Disease </v>
      </c>
      <c r="U2" t="str">
        <f>'Protected - Detail re Meds'!E96</f>
        <v>Serum IgG trough, BUN, Cr</v>
      </c>
      <c r="V2" t="str">
        <f>'Protected - Detail re Meds'!F96</f>
        <v>Hypersensitivity reaction, Renal failure, Thrombotic event, transmissible Infective agents, DO NOT use on pt with IgA deficiency, Site reactions. Use ambulatory pump.</v>
      </c>
      <c r="W2" t="str">
        <f>'Protected - Detail re Meds'!G96</f>
        <v>X</v>
      </c>
      <c r="X2" t="str">
        <f>'Protected - Detail re Meds'!H96</f>
        <v>SC</v>
      </c>
      <c r="Y2">
        <f>'Protected - Detail re Meds'!I96</f>
        <v>0</v>
      </c>
      <c r="Z2">
        <f>'Protected - Detail re Meds'!J96</f>
        <v>0</v>
      </c>
      <c r="AA2" t="str">
        <f>'Protected - Detail re Meds'!L96</f>
        <v>Immune Globulin</v>
      </c>
    </row>
    <row r="3" spans="1:27" ht="21" x14ac:dyDescent="0.35">
      <c r="A3" s="76"/>
      <c r="B3" s="77"/>
      <c r="C3" s="77"/>
      <c r="D3" s="77"/>
      <c r="E3" s="77"/>
      <c r="F3" s="77"/>
      <c r="G3" s="77"/>
      <c r="H3" s="77"/>
      <c r="I3" s="77"/>
      <c r="J3" s="78"/>
      <c r="K3" s="77"/>
      <c r="L3" s="77"/>
      <c r="M3" s="77"/>
      <c r="N3" s="77"/>
      <c r="O3" s="37"/>
    </row>
    <row r="4" spans="1:27" ht="21" x14ac:dyDescent="0.35">
      <c r="A4" s="76"/>
      <c r="B4" s="77"/>
      <c r="C4" s="77"/>
      <c r="D4" s="77"/>
      <c r="E4" s="77"/>
      <c r="F4" s="77"/>
      <c r="G4" s="77"/>
      <c r="H4" s="77"/>
      <c r="I4" s="77"/>
      <c r="J4" s="78"/>
      <c r="K4" s="77"/>
      <c r="L4" s="77"/>
      <c r="M4" s="77"/>
      <c r="N4" s="77"/>
      <c r="O4" s="37"/>
    </row>
    <row r="5" spans="1:27" ht="18.75" x14ac:dyDescent="0.3">
      <c r="A5" s="44"/>
      <c r="B5" s="75"/>
      <c r="C5" s="75"/>
      <c r="D5" s="75"/>
      <c r="E5" s="75"/>
      <c r="F5" s="75"/>
      <c r="G5" s="75"/>
      <c r="H5" s="75"/>
      <c r="I5" s="75"/>
      <c r="J5" s="45"/>
      <c r="K5" s="75"/>
      <c r="L5" s="75"/>
      <c r="M5" s="75"/>
      <c r="N5" s="75"/>
      <c r="O5" s="32"/>
    </row>
    <row r="6" spans="1:27" ht="37.5" customHeight="1" x14ac:dyDescent="0.3">
      <c r="A6" s="46" t="s">
        <v>294</v>
      </c>
      <c r="B6" s="219" t="str">
        <f>R2</f>
        <v>Hizentra (SCIG)</v>
      </c>
      <c r="C6" s="219"/>
      <c r="D6" s="219"/>
      <c r="E6" s="75"/>
      <c r="F6" s="47" t="s">
        <v>293</v>
      </c>
      <c r="G6" s="74" t="str">
        <f>IF(Q2=0,"n/a",Q2)</f>
        <v>n/a</v>
      </c>
      <c r="H6" s="34"/>
      <c r="I6" s="34"/>
      <c r="J6" s="48"/>
      <c r="K6" s="34"/>
      <c r="L6" s="34"/>
      <c r="M6" s="34"/>
      <c r="N6" s="34"/>
      <c r="O6" s="34"/>
    </row>
    <row r="7" spans="1:27" ht="36.75" customHeight="1" x14ac:dyDescent="0.3">
      <c r="A7" s="46" t="s">
        <v>292</v>
      </c>
      <c r="B7" s="226" t="str">
        <f>S2</f>
        <v>Immunoglobulin</v>
      </c>
      <c r="C7" s="226"/>
      <c r="D7" s="226"/>
      <c r="E7" s="49"/>
      <c r="F7" s="49"/>
      <c r="G7" s="49"/>
      <c r="H7" s="49"/>
      <c r="I7" s="49"/>
      <c r="J7" s="50"/>
      <c r="K7" s="49"/>
      <c r="L7" s="49"/>
      <c r="M7" s="49"/>
      <c r="N7" s="49"/>
      <c r="O7" s="35"/>
    </row>
    <row r="8" spans="1:27" ht="18.75" x14ac:dyDescent="0.3">
      <c r="A8" s="46"/>
      <c r="B8" s="61"/>
      <c r="C8" s="39"/>
      <c r="D8" s="64"/>
      <c r="E8" s="65"/>
      <c r="F8" s="65"/>
      <c r="G8" s="49"/>
      <c r="H8" s="49"/>
      <c r="I8" s="49"/>
      <c r="J8" s="50"/>
      <c r="K8" s="49"/>
      <c r="L8" s="49"/>
      <c r="M8" s="49"/>
      <c r="N8" s="49"/>
      <c r="O8" s="35"/>
    </row>
    <row r="9" spans="1:27" ht="18.75" x14ac:dyDescent="0.3">
      <c r="A9" s="51"/>
      <c r="B9" s="62"/>
      <c r="C9" s="39"/>
      <c r="D9" s="65"/>
      <c r="E9" s="65"/>
      <c r="F9" s="65"/>
      <c r="G9" s="49"/>
      <c r="H9" s="49"/>
      <c r="I9" s="49"/>
      <c r="J9" s="50"/>
      <c r="K9" s="49"/>
      <c r="L9" s="49"/>
      <c r="M9" s="49"/>
      <c r="N9" s="49"/>
      <c r="O9" s="35"/>
    </row>
    <row r="10" spans="1:27" ht="18.75" x14ac:dyDescent="0.3">
      <c r="A10" s="51"/>
      <c r="B10" s="65"/>
      <c r="C10" s="63"/>
      <c r="D10" s="65"/>
      <c r="E10" s="65"/>
      <c r="F10" s="65"/>
      <c r="G10" s="49"/>
      <c r="H10" s="49"/>
      <c r="I10" s="49"/>
      <c r="J10" s="50"/>
      <c r="K10" s="49"/>
      <c r="L10" s="49"/>
      <c r="M10" s="49"/>
      <c r="N10" s="49"/>
      <c r="O10" s="35"/>
    </row>
    <row r="11" spans="1:27" ht="18.75" x14ac:dyDescent="0.3">
      <c r="A11" s="51"/>
      <c r="B11" s="65"/>
      <c r="C11" s="63"/>
      <c r="D11" s="65"/>
      <c r="E11" s="65"/>
      <c r="F11" s="65"/>
      <c r="G11" s="49"/>
      <c r="H11" s="49"/>
      <c r="I11" s="49"/>
      <c r="J11" s="50"/>
      <c r="K11" s="49"/>
      <c r="L11" s="49"/>
      <c r="M11" s="49"/>
      <c r="N11" s="49"/>
      <c r="O11" s="35"/>
    </row>
    <row r="12" spans="1:27" ht="37.5" customHeight="1" x14ac:dyDescent="0.3">
      <c r="A12" s="51"/>
      <c r="B12" s="49"/>
      <c r="C12" s="49" t="s">
        <v>295</v>
      </c>
      <c r="D12" s="49"/>
      <c r="E12" s="217" t="str">
        <f>T2</f>
        <v xml:space="preserve">Primary Humoral Immunodeficiency Disease </v>
      </c>
      <c r="F12" s="217"/>
      <c r="G12" s="217"/>
      <c r="H12" s="217"/>
      <c r="I12" s="217"/>
      <c r="J12" s="50"/>
      <c r="K12" s="49"/>
      <c r="L12" s="49"/>
      <c r="M12" s="49"/>
      <c r="N12" s="49"/>
      <c r="O12" s="35"/>
    </row>
    <row r="13" spans="1:27" ht="18.75" x14ac:dyDescent="0.3">
      <c r="A13" s="51"/>
      <c r="B13" s="49"/>
      <c r="C13" s="49" t="s">
        <v>296</v>
      </c>
      <c r="D13" s="49"/>
      <c r="E13" s="205" t="str">
        <f>U2</f>
        <v>Serum IgG trough, BUN, Cr</v>
      </c>
      <c r="F13" s="205"/>
      <c r="G13" s="205"/>
      <c r="H13" s="205"/>
      <c r="I13" s="194"/>
      <c r="J13" s="50"/>
      <c r="K13" s="49"/>
      <c r="L13" s="49"/>
      <c r="M13" s="49"/>
      <c r="N13" s="49"/>
      <c r="O13" s="35"/>
    </row>
    <row r="14" spans="1:27" ht="108.75" customHeight="1" x14ac:dyDescent="0.3">
      <c r="A14" s="51"/>
      <c r="B14" s="49"/>
      <c r="C14" s="49" t="s">
        <v>309</v>
      </c>
      <c r="D14" s="49"/>
      <c r="E14" s="216" t="str">
        <f>V2</f>
        <v>Hypersensitivity reaction, Renal failure, Thrombotic event, transmissible Infective agents, DO NOT use on pt with IgA deficiency, Site reactions. Use ambulatory pump.</v>
      </c>
      <c r="F14" s="216"/>
      <c r="G14" s="216"/>
      <c r="H14" s="216"/>
      <c r="I14" s="216"/>
      <c r="J14" s="50"/>
      <c r="K14" s="49"/>
      <c r="L14" s="49"/>
      <c r="M14" s="49"/>
      <c r="N14" s="49"/>
      <c r="O14" s="35"/>
    </row>
    <row r="15" spans="1:27" ht="18.75" x14ac:dyDescent="0.3">
      <c r="A15" s="51"/>
      <c r="B15" s="49"/>
      <c r="C15" s="49"/>
      <c r="D15" s="49"/>
      <c r="E15" s="49"/>
      <c r="F15" s="49"/>
      <c r="G15" s="49"/>
      <c r="H15" s="49"/>
      <c r="I15" s="49"/>
      <c r="J15" s="50"/>
      <c r="K15" s="49"/>
      <c r="L15" s="49"/>
      <c r="M15" s="49"/>
      <c r="N15" s="49"/>
      <c r="O15" s="35"/>
    </row>
    <row r="16" spans="1:27" ht="18.75" x14ac:dyDescent="0.3">
      <c r="A16" s="51"/>
      <c r="B16" s="49"/>
      <c r="C16" s="49"/>
      <c r="D16" s="49"/>
      <c r="E16" s="49"/>
      <c r="F16" s="49"/>
      <c r="G16" s="49"/>
      <c r="H16" s="49"/>
      <c r="I16" s="49"/>
      <c r="J16" s="50"/>
      <c r="K16" s="49"/>
      <c r="L16" s="49"/>
      <c r="M16" s="49"/>
      <c r="N16" s="49"/>
      <c r="O16" s="35"/>
    </row>
    <row r="17" spans="1:15" ht="18.75" x14ac:dyDescent="0.3">
      <c r="A17" s="51"/>
      <c r="B17" s="49"/>
      <c r="C17" s="49"/>
      <c r="D17" s="49"/>
      <c r="E17" s="49"/>
      <c r="F17" s="49"/>
      <c r="G17" s="49"/>
      <c r="H17" s="49"/>
      <c r="I17" s="49"/>
      <c r="J17" s="50"/>
      <c r="K17" s="49"/>
      <c r="L17" s="49"/>
      <c r="M17" s="49"/>
      <c r="N17" s="49"/>
      <c r="O17" s="35"/>
    </row>
    <row r="18" spans="1:15" ht="18.75" x14ac:dyDescent="0.3">
      <c r="A18" s="51"/>
      <c r="B18" s="49"/>
      <c r="C18" s="49" t="s">
        <v>313</v>
      </c>
      <c r="D18" s="49"/>
      <c r="E18" s="36" t="str">
        <f>IF(W2=0,"Y","N")</f>
        <v>N</v>
      </c>
      <c r="F18" s="49"/>
      <c r="G18" s="49"/>
      <c r="H18" s="49"/>
      <c r="I18" s="49"/>
      <c r="J18" s="50"/>
      <c r="K18" s="49"/>
      <c r="L18" s="49"/>
      <c r="M18" s="49"/>
      <c r="N18" s="49"/>
      <c r="O18" s="35"/>
    </row>
    <row r="19" spans="1:15" ht="18.75" x14ac:dyDescent="0.3">
      <c r="A19" s="51"/>
      <c r="B19" s="49"/>
      <c r="C19" s="49" t="s">
        <v>299</v>
      </c>
      <c r="D19" s="49"/>
      <c r="E19" s="36" t="str">
        <f>IF(X2=0,"N","Y")</f>
        <v>Y</v>
      </c>
      <c r="F19" s="49"/>
      <c r="G19" s="49"/>
      <c r="H19" s="49"/>
      <c r="I19" s="49"/>
      <c r="J19" s="50"/>
      <c r="K19" s="49"/>
      <c r="L19" s="49"/>
      <c r="M19" s="49"/>
      <c r="N19" s="49"/>
      <c r="O19" s="35"/>
    </row>
    <row r="20" spans="1:15" ht="18.75" x14ac:dyDescent="0.3">
      <c r="A20" s="51"/>
      <c r="B20" s="49"/>
      <c r="C20" s="49" t="s">
        <v>391</v>
      </c>
      <c r="D20" s="49"/>
      <c r="E20" s="36" t="str">
        <f>IF(Y2=0,"N","Y")</f>
        <v>N</v>
      </c>
      <c r="F20" s="49"/>
      <c r="G20" s="49"/>
      <c r="H20" s="49"/>
      <c r="I20" s="49"/>
      <c r="J20" s="50"/>
      <c r="K20" s="49"/>
      <c r="L20" s="49"/>
      <c r="M20" s="49"/>
      <c r="N20" s="49"/>
      <c r="O20" s="35"/>
    </row>
    <row r="21" spans="1:15" ht="18.75" x14ac:dyDescent="0.3">
      <c r="A21" s="51"/>
      <c r="B21" s="49"/>
      <c r="C21" s="49" t="s">
        <v>297</v>
      </c>
      <c r="D21" s="49"/>
      <c r="E21" s="36" t="str">
        <f>IF(Z2=0,"N","Y")</f>
        <v>N</v>
      </c>
      <c r="F21" s="196"/>
      <c r="G21" s="196"/>
      <c r="H21" s="196"/>
      <c r="I21" s="49"/>
      <c r="J21" s="50"/>
      <c r="K21" s="49"/>
      <c r="L21" s="49"/>
      <c r="M21" s="49"/>
      <c r="N21" s="49"/>
      <c r="O21" s="35"/>
    </row>
    <row r="22" spans="1:15" ht="18.75" x14ac:dyDescent="0.3">
      <c r="A22" s="51"/>
      <c r="B22" s="49"/>
      <c r="C22" s="49"/>
      <c r="D22" s="49"/>
      <c r="E22" s="49"/>
      <c r="F22" s="49"/>
      <c r="G22" s="49"/>
      <c r="H22" s="49"/>
      <c r="I22" s="49"/>
      <c r="J22" s="50"/>
      <c r="K22" s="49"/>
      <c r="L22" s="49"/>
      <c r="M22" s="49"/>
      <c r="N22" s="49"/>
      <c r="O22" s="35"/>
    </row>
    <row r="23" spans="1:15" ht="18.75" x14ac:dyDescent="0.3">
      <c r="A23" s="51"/>
      <c r="B23" s="49"/>
      <c r="C23" s="49" t="s">
        <v>298</v>
      </c>
      <c r="D23" s="49"/>
      <c r="E23" s="205" t="str">
        <f>+IF(AA2=0,"n/a",AA2)</f>
        <v>Immune Globulin</v>
      </c>
      <c r="F23" s="205"/>
      <c r="G23" s="205"/>
      <c r="H23" s="205"/>
      <c r="I23" s="49"/>
      <c r="J23" s="50"/>
      <c r="K23" s="49"/>
      <c r="L23" s="49"/>
      <c r="M23" s="49"/>
      <c r="N23" s="49"/>
      <c r="O23" s="35"/>
    </row>
    <row r="24" spans="1:15" ht="18.75" x14ac:dyDescent="0.3">
      <c r="A24" s="51"/>
      <c r="B24" s="49"/>
      <c r="C24" s="49"/>
      <c r="D24" s="49"/>
      <c r="E24" s="49"/>
      <c r="F24" s="75"/>
      <c r="G24" s="75"/>
      <c r="H24" s="75"/>
      <c r="I24" s="49"/>
      <c r="J24" s="50"/>
      <c r="K24" s="49"/>
      <c r="L24" s="49"/>
      <c r="M24" s="49"/>
      <c r="N24" s="49"/>
      <c r="O24" s="35"/>
    </row>
    <row r="25" spans="1:15" ht="18.75" x14ac:dyDescent="0.3">
      <c r="A25" s="52" t="s">
        <v>310</v>
      </c>
      <c r="B25" s="40" t="s">
        <v>314</v>
      </c>
      <c r="C25" s="40"/>
      <c r="D25" s="40"/>
      <c r="E25" s="40"/>
      <c r="F25" s="40"/>
      <c r="G25" s="60"/>
      <c r="H25" s="60"/>
      <c r="I25" s="53"/>
      <c r="J25" s="54"/>
      <c r="K25" s="49"/>
      <c r="L25" s="49"/>
      <c r="M25" s="49"/>
      <c r="N25" s="49"/>
      <c r="O25" s="35"/>
    </row>
    <row r="26" spans="1:15" ht="18.75" x14ac:dyDescent="0.3">
      <c r="A26" s="52"/>
      <c r="B26" s="40" t="s">
        <v>315</v>
      </c>
      <c r="C26" s="40"/>
      <c r="D26" s="40"/>
      <c r="E26" s="40"/>
      <c r="F26" s="40"/>
      <c r="G26" s="60"/>
      <c r="H26" s="60"/>
      <c r="I26" s="53"/>
      <c r="J26" s="54"/>
      <c r="K26" s="49"/>
      <c r="L26" s="49"/>
      <c r="M26" s="49"/>
      <c r="N26" s="49"/>
      <c r="O26" s="35"/>
    </row>
    <row r="27" spans="1:15" ht="18.75" x14ac:dyDescent="0.3">
      <c r="A27" s="52"/>
      <c r="B27" s="40" t="s">
        <v>185</v>
      </c>
      <c r="C27" s="40"/>
      <c r="D27" s="40"/>
      <c r="E27" s="40"/>
      <c r="F27" s="40"/>
      <c r="G27" s="53"/>
      <c r="H27" s="53"/>
      <c r="I27" s="53"/>
      <c r="J27" s="54"/>
      <c r="K27" s="49"/>
      <c r="L27" s="49"/>
      <c r="M27" s="49"/>
      <c r="N27" s="49"/>
      <c r="O27" s="35"/>
    </row>
    <row r="28" spans="1:15" ht="18.75" x14ac:dyDescent="0.3">
      <c r="A28" s="52"/>
      <c r="B28" s="40"/>
      <c r="C28" s="40"/>
      <c r="D28" s="40"/>
      <c r="E28" s="40"/>
      <c r="F28" s="40"/>
      <c r="G28" s="53"/>
      <c r="H28" s="53"/>
      <c r="I28" s="53"/>
      <c r="J28" s="54"/>
      <c r="K28" s="49"/>
      <c r="L28" s="49"/>
      <c r="M28" s="49"/>
      <c r="N28" s="49"/>
      <c r="O28" s="35"/>
    </row>
    <row r="29" spans="1:15" x14ac:dyDescent="0.25">
      <c r="A29" s="52"/>
      <c r="B29" s="53"/>
      <c r="C29" s="53"/>
      <c r="D29" s="53"/>
      <c r="E29" s="53"/>
      <c r="F29" s="53"/>
      <c r="G29" s="53"/>
      <c r="H29" s="53"/>
      <c r="I29" s="53"/>
      <c r="J29" s="54"/>
      <c r="K29" s="53"/>
      <c r="L29" s="53"/>
      <c r="M29" s="53"/>
      <c r="N29" s="53"/>
      <c r="O29" s="40"/>
    </row>
    <row r="30" spans="1:15" x14ac:dyDescent="0.25">
      <c r="A30" s="52" t="s">
        <v>300</v>
      </c>
      <c r="B30" s="55" t="s">
        <v>306</v>
      </c>
      <c r="C30" s="53" t="s">
        <v>304</v>
      </c>
      <c r="D30" s="31"/>
      <c r="E30" s="31"/>
      <c r="F30" s="31"/>
      <c r="G30" s="31"/>
      <c r="H30" s="31"/>
      <c r="I30" s="53"/>
      <c r="J30" s="54"/>
      <c r="K30" s="53"/>
      <c r="L30" s="53"/>
      <c r="M30" s="53"/>
      <c r="N30" s="53"/>
      <c r="O30" s="40"/>
    </row>
    <row r="31" spans="1:15" x14ac:dyDescent="0.25">
      <c r="A31" s="52"/>
      <c r="B31" s="55" t="s">
        <v>301</v>
      </c>
      <c r="C31" s="53" t="s">
        <v>303</v>
      </c>
      <c r="D31" s="53"/>
      <c r="E31" s="53"/>
      <c r="F31" s="53"/>
      <c r="G31" s="53"/>
      <c r="H31" s="53"/>
      <c r="I31" s="53"/>
      <c r="J31" s="54"/>
      <c r="K31" s="53"/>
      <c r="L31" s="53"/>
      <c r="M31" s="53"/>
      <c r="N31" s="53"/>
      <c r="O31" s="40"/>
    </row>
    <row r="32" spans="1:15" ht="14.45" customHeight="1" x14ac:dyDescent="0.3">
      <c r="A32" s="51"/>
      <c r="B32" s="55" t="s">
        <v>302</v>
      </c>
      <c r="C32" s="53" t="s">
        <v>305</v>
      </c>
      <c r="D32" s="53"/>
      <c r="E32" s="53"/>
      <c r="F32" s="53"/>
      <c r="G32" s="53"/>
      <c r="H32" s="53"/>
      <c r="I32" s="49"/>
      <c r="J32" s="50"/>
      <c r="K32" s="49"/>
      <c r="L32" s="49"/>
      <c r="M32" s="49"/>
      <c r="N32" s="49"/>
      <c r="O32" s="35"/>
    </row>
    <row r="33" spans="1:15" ht="18.75" x14ac:dyDescent="0.3">
      <c r="A33" s="51"/>
      <c r="B33" s="49"/>
      <c r="C33" s="49"/>
      <c r="D33" s="49"/>
      <c r="E33" s="49"/>
      <c r="F33" s="49"/>
      <c r="G33" s="49"/>
      <c r="H33" s="49"/>
      <c r="I33" s="49"/>
      <c r="J33" s="50"/>
      <c r="K33" s="49"/>
      <c r="L33" s="49"/>
      <c r="M33" s="49"/>
      <c r="N33" s="49"/>
      <c r="O33" s="35"/>
    </row>
    <row r="34" spans="1:15" ht="19.5" thickBot="1" x14ac:dyDescent="0.35">
      <c r="A34" s="56"/>
      <c r="B34" s="57"/>
      <c r="C34" s="57"/>
      <c r="D34" s="57"/>
      <c r="E34" s="57"/>
      <c r="F34" s="57"/>
      <c r="G34" s="57"/>
      <c r="H34" s="57"/>
      <c r="I34" s="57"/>
      <c r="J34" s="58"/>
      <c r="K34" s="49"/>
      <c r="L34" s="49"/>
      <c r="M34" s="49"/>
      <c r="N34" s="49"/>
      <c r="O34" s="35"/>
    </row>
    <row r="35" spans="1:15" ht="18.75" x14ac:dyDescent="0.3">
      <c r="A35" s="35"/>
      <c r="B35" s="35"/>
      <c r="C35" s="35"/>
      <c r="D35" s="35"/>
      <c r="E35" s="35"/>
      <c r="F35" s="35"/>
      <c r="G35" s="35"/>
      <c r="H35" s="35"/>
      <c r="I35" s="35"/>
      <c r="J35" s="35"/>
      <c r="K35" s="35"/>
      <c r="L35" s="35"/>
      <c r="M35" s="35"/>
      <c r="N35" s="35"/>
      <c r="O35" s="35"/>
    </row>
    <row r="36" spans="1:15" ht="18.75" x14ac:dyDescent="0.3">
      <c r="A36" s="35"/>
      <c r="B36" s="35"/>
      <c r="C36" s="35"/>
      <c r="D36" s="35"/>
      <c r="E36" s="35"/>
      <c r="F36" s="35"/>
      <c r="G36" s="35"/>
      <c r="H36" s="35"/>
      <c r="I36" s="35"/>
      <c r="J36" s="35"/>
      <c r="K36" s="35"/>
      <c r="L36" s="35"/>
      <c r="M36" s="35"/>
      <c r="N36" s="35"/>
      <c r="O36" s="35"/>
    </row>
    <row r="37" spans="1:15" ht="18.75" x14ac:dyDescent="0.3">
      <c r="A37" s="35"/>
      <c r="B37" s="35"/>
      <c r="C37" s="35"/>
      <c r="D37" s="35"/>
      <c r="E37" s="35"/>
      <c r="F37" s="35"/>
      <c r="G37" s="35"/>
      <c r="H37" s="35"/>
      <c r="I37" s="35"/>
      <c r="J37" s="35"/>
      <c r="K37" s="35"/>
      <c r="L37" s="35"/>
      <c r="M37" s="35"/>
      <c r="N37" s="35"/>
      <c r="O37" s="35"/>
    </row>
    <row r="38" spans="1:15" ht="18.75" x14ac:dyDescent="0.3">
      <c r="A38" s="35"/>
      <c r="B38" s="35"/>
      <c r="C38" s="35"/>
      <c r="D38" s="35"/>
      <c r="E38" s="35"/>
      <c r="F38" s="35"/>
      <c r="G38" s="35"/>
      <c r="H38" s="35"/>
      <c r="I38" s="35"/>
      <c r="J38" s="35"/>
      <c r="K38" s="35"/>
      <c r="L38" s="35"/>
      <c r="M38" s="35"/>
      <c r="N38" s="35"/>
      <c r="O38" s="35"/>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122</vt:i4>
      </vt:variant>
      <vt:variant>
        <vt:lpstr>Named Ranges</vt:lpstr>
      </vt:variant>
      <vt:variant>
        <vt:i4>113</vt:i4>
      </vt:variant>
    </vt:vector>
  </HeadingPairs>
  <TitlesOfParts>
    <vt:vector size="235" baseType="lpstr">
      <vt:lpstr>General Overview</vt:lpstr>
      <vt:lpstr>Protected - Detail re Meds</vt:lpstr>
      <vt:lpstr>Sheet1</vt:lpstr>
      <vt:lpstr>Duplicate - Sortable</vt:lpstr>
      <vt:lpstr>Amikacin - Amikin</vt:lpstr>
      <vt:lpstr>Amphotericin B</vt:lpstr>
      <vt:lpstr>Ampicillin</vt:lpstr>
      <vt:lpstr>Ampicillin Sublactum-Unasyn</vt:lpstr>
      <vt:lpstr>Avycaz - Ceftazidime-Avibactam</vt:lpstr>
      <vt:lpstr>Azithromycin-Zithromax</vt:lpstr>
      <vt:lpstr>Aztreonam - Azactam</vt:lpstr>
      <vt:lpstr>Cefazolin - Ancef - Kefzol</vt:lpstr>
      <vt:lpstr>Cefepime - Maxipime</vt:lpstr>
      <vt:lpstr>Cefoperazone - Cefobid</vt:lpstr>
      <vt:lpstr>Cefotan - Cefotetan</vt:lpstr>
      <vt:lpstr>Cefotaxime - Clarforan</vt:lpstr>
      <vt:lpstr>Cefoxitin - Mefoxin</vt:lpstr>
      <vt:lpstr>Ceftaroline - Teflaro</vt:lpstr>
      <vt:lpstr>Ceftazidime - Fortaz</vt:lpstr>
      <vt:lpstr>Ceftolozane Tazobactam - Zerbax</vt:lpstr>
      <vt:lpstr>Ceftriaxone - Rocephin</vt:lpstr>
      <vt:lpstr>Ciprofloxacin - Cipro</vt:lpstr>
      <vt:lpstr>Clindimycin - Cleocin</vt:lpstr>
      <vt:lpstr>Daptomycin - Cubicin</vt:lpstr>
      <vt:lpstr>Doripenun - Dorabax</vt:lpstr>
      <vt:lpstr>Doxycycline - Doxy100</vt:lpstr>
      <vt:lpstr>Ertepenum - Invanz</vt:lpstr>
      <vt:lpstr>Erythrocin - Erythromycin</vt:lpstr>
      <vt:lpstr>Gentamycin</vt:lpstr>
      <vt:lpstr>Imipenem - Primaxin</vt:lpstr>
      <vt:lpstr>Kanamycin - A Kantrex</vt:lpstr>
      <vt:lpstr>Levofloxicin - Levaquin</vt:lpstr>
      <vt:lpstr>Meropenun - Merrem</vt:lpstr>
      <vt:lpstr>Metronidazole HCI - Flagyl</vt:lpstr>
      <vt:lpstr>Moxifloxcin - Aclox</vt:lpstr>
      <vt:lpstr>Nafcillin - Unipen</vt:lpstr>
      <vt:lpstr>Oxacillin</vt:lpstr>
      <vt:lpstr>Penicillin</vt:lpstr>
      <vt:lpstr>Piperacillin - Pipracil</vt:lpstr>
      <vt:lpstr>Pipericillin-Tazobactam-Zosyn </vt:lpstr>
      <vt:lpstr>Rifampin - Rifadin</vt:lpstr>
      <vt:lpstr>SMZ-TMP - Bactrim</vt:lpstr>
      <vt:lpstr>Synercid</vt:lpstr>
      <vt:lpstr>Ticarcillin - Timentin</vt:lpstr>
      <vt:lpstr>Tigecycline - Tigacil</vt:lpstr>
      <vt:lpstr>Tobramycin - Nebcin</vt:lpstr>
      <vt:lpstr>Vancomycin - Vancocin</vt:lpstr>
      <vt:lpstr>Acyclovir - Zovirax</vt:lpstr>
      <vt:lpstr>Amph B Lipid Comp - Abelcet</vt:lpstr>
      <vt:lpstr>Amph B Lipid Comp - Ambizone</vt:lpstr>
      <vt:lpstr>Caspofungin - Cancidas</vt:lpstr>
      <vt:lpstr>Fluconazole - Diflucan</vt:lpstr>
      <vt:lpstr>Foscarnet - Foscavir</vt:lpstr>
      <vt:lpstr>Gancyclovir - Cytovene</vt:lpstr>
      <vt:lpstr>Micafungin - Mycamine</vt:lpstr>
      <vt:lpstr>Doxorubicin - Adriamycin</vt:lpstr>
      <vt:lpstr>Blinatumomab - Blincyto</vt:lpstr>
      <vt:lpstr>Cytarabine - Ara-C</vt:lpstr>
      <vt:lpstr>Etoposide - Vepacid VP</vt:lpstr>
      <vt:lpstr>Irinotecan - Camptosar</vt:lpstr>
      <vt:lpstr>Methotrexate - MTX</vt:lpstr>
      <vt:lpstr>Vinblastine - VLB</vt:lpstr>
      <vt:lpstr>Vincristine - VCR</vt:lpstr>
      <vt:lpstr>Fluorouracil - 5FU</vt:lpstr>
      <vt:lpstr>Cocktail - Adria-Etop-Vinblast</vt:lpstr>
      <vt:lpstr>Bumetanide - Bumex</vt:lpstr>
      <vt:lpstr>Chlorothiazide - Diuril</vt:lpstr>
      <vt:lpstr>Furosemide - Lasix</vt:lpstr>
      <vt:lpstr>Torsemide - Demadex</vt:lpstr>
      <vt:lpstr>D5W - Hydration</vt:lpstr>
      <vt:lpstr>D5LR - Hydration</vt:lpstr>
      <vt:lpstr>D5 1-2 NS - Hydration</vt:lpstr>
      <vt:lpstr>D5 1-4 NS</vt:lpstr>
      <vt:lpstr>Lactated Ringers</vt:lpstr>
      <vt:lpstr>Normal Saline 0.9%</vt:lpstr>
      <vt:lpstr>Fluids w KCL Additive</vt:lpstr>
      <vt:lpstr>Clinolipid</vt:lpstr>
      <vt:lpstr>PPN, TPN, Fluids w MVI additive</vt:lpstr>
      <vt:lpstr>PPN, TPN, Fluids w Mag additiv </vt:lpstr>
      <vt:lpstr>PPN</vt:lpstr>
      <vt:lpstr>Magnesium Sulfate</vt:lpstr>
      <vt:lpstr>TPN with or without lipids</vt:lpstr>
      <vt:lpstr>TPN - PPN with Insulin</vt:lpstr>
      <vt:lpstr>TPN - PPN - Famotidine- Pepcid </vt:lpstr>
      <vt:lpstr>TPN - PPN - Reglan additive</vt:lpstr>
      <vt:lpstr>TPN - PPN - Zantac additive</vt:lpstr>
      <vt:lpstr>Pamidronate Disodium - Aredia</vt:lpstr>
      <vt:lpstr>Lorazepam - Ativan</vt:lpstr>
      <vt:lpstr>Diphenydramine - Benedryl</vt:lpstr>
      <vt:lpstr>Alteplace - Cathflo - Activase</vt:lpstr>
      <vt:lpstr>Imiglucerase - Cerezyme</vt:lpstr>
      <vt:lpstr>C1 Inhibitor - Cinryze</vt:lpstr>
      <vt:lpstr>Cyclosporin</vt:lpstr>
      <vt:lpstr>Dobutamine</vt:lpstr>
      <vt:lpstr>Ethanol Lock</vt:lpstr>
      <vt:lpstr>Anti-hemophilic Factor - F VIII</vt:lpstr>
      <vt:lpstr>Sodium Ferric Gluconate-Ferrlec</vt:lpstr>
      <vt:lpstr>Filgrastim - Neupogen - Neulast</vt:lpstr>
      <vt:lpstr>Hizentra - SCIG</vt:lpstr>
      <vt:lpstr>Iron Sucrose - Venofer</vt:lpstr>
      <vt:lpstr>IVIG - Gammamune - Gammunex</vt:lpstr>
      <vt:lpstr>Milrinone - Primacor</vt:lpstr>
      <vt:lpstr>Octreotide Acetate-Sandostatin</vt:lpstr>
      <vt:lpstr>Alpha 1 Proteinase Inhibitor</vt:lpstr>
      <vt:lpstr>Esomeprazole - Nexium IV</vt:lpstr>
      <vt:lpstr>Pantoprazole Sodium - Protonix</vt:lpstr>
      <vt:lpstr>Remodulin</vt:lpstr>
      <vt:lpstr>Veletri - Epoprostenol</vt:lpstr>
      <vt:lpstr>Methylprednisolone - Solumedrol</vt:lpstr>
      <vt:lpstr>Vivaglobin - SCIG</vt:lpstr>
      <vt:lpstr>Ondansetron Hydrochloride - Zof</vt:lpstr>
      <vt:lpstr>Levetiracetam - Keppra</vt:lpstr>
      <vt:lpstr>Zoledronic acid - Zometa</vt:lpstr>
      <vt:lpstr>Bupivicaine</vt:lpstr>
      <vt:lpstr>Duramorph</vt:lpstr>
      <vt:lpstr>Fentanyl Citrate - Sublimaze</vt:lpstr>
      <vt:lpstr>Hydromorphone - Dilaudid</vt:lpstr>
      <vt:lpstr>Dolophine - Methadone</vt:lpstr>
      <vt:lpstr>Morphine Sulfate</vt:lpstr>
      <vt:lpstr>Infliximab - Remicade</vt:lpstr>
      <vt:lpstr>Levothyroxine</vt:lpstr>
      <vt:lpstr>Eculizumab - Soliris</vt:lpstr>
      <vt:lpstr>'Acyclovir - Zovirax'!Print_Area</vt:lpstr>
      <vt:lpstr>'Alpha 1 Proteinase Inhibitor'!Print_Area</vt:lpstr>
      <vt:lpstr>'Alteplace - Cathflo - Activase'!Print_Area</vt:lpstr>
      <vt:lpstr>'Amikacin - Amikin'!Print_Area</vt:lpstr>
      <vt:lpstr>'Amph B Lipid Comp - Abelcet'!Print_Area</vt:lpstr>
      <vt:lpstr>'Amph B Lipid Comp - Ambizone'!Print_Area</vt:lpstr>
      <vt:lpstr>'Amphotericin B'!Print_Area</vt:lpstr>
      <vt:lpstr>Ampicillin!Print_Area</vt:lpstr>
      <vt:lpstr>'Ampicillin Sublactum-Unasyn'!Print_Area</vt:lpstr>
      <vt:lpstr>'Anti-hemophilic Factor - F VIII'!Print_Area</vt:lpstr>
      <vt:lpstr>'Avycaz - Ceftazidime-Avibactam'!Print_Area</vt:lpstr>
      <vt:lpstr>'Azithromycin-Zithromax'!Print_Area</vt:lpstr>
      <vt:lpstr>'Aztreonam - Azactam'!Print_Area</vt:lpstr>
      <vt:lpstr>'Blinatumomab - Blincyto'!Print_Area</vt:lpstr>
      <vt:lpstr>'Bumetanide - Bumex'!Print_Area</vt:lpstr>
      <vt:lpstr>Bupivicaine!Print_Area</vt:lpstr>
      <vt:lpstr>'C1 Inhibitor - Cinryze'!Print_Area</vt:lpstr>
      <vt:lpstr>'Caspofungin - Cancidas'!Print_Area</vt:lpstr>
      <vt:lpstr>'Cefazolin - Ancef - Kefzol'!Print_Area</vt:lpstr>
      <vt:lpstr>'Cefepime - Maxipime'!Print_Area</vt:lpstr>
      <vt:lpstr>'Cefoperazone - Cefobid'!Print_Area</vt:lpstr>
      <vt:lpstr>'Cefotan - Cefotetan'!Print_Area</vt:lpstr>
      <vt:lpstr>'Cefotaxime - Clarforan'!Print_Area</vt:lpstr>
      <vt:lpstr>'Cefoxitin - Mefoxin'!Print_Area</vt:lpstr>
      <vt:lpstr>'Ceftaroline - Teflaro'!Print_Area</vt:lpstr>
      <vt:lpstr>'Ceftazidime - Fortaz'!Print_Area</vt:lpstr>
      <vt:lpstr>'Ceftriaxone - Rocephin'!Print_Area</vt:lpstr>
      <vt:lpstr>'Chlorothiazide - Diuril'!Print_Area</vt:lpstr>
      <vt:lpstr>'Ciprofloxacin - Cipro'!Print_Area</vt:lpstr>
      <vt:lpstr>'Clindimycin - Cleocin'!Print_Area</vt:lpstr>
      <vt:lpstr>'Cocktail - Adria-Etop-Vinblast'!Print_Area</vt:lpstr>
      <vt:lpstr>Cyclosporin!Print_Area</vt:lpstr>
      <vt:lpstr>'Cytarabine - Ara-C'!Print_Area</vt:lpstr>
      <vt:lpstr>'D5 1-2 NS - Hydration'!Print_Area</vt:lpstr>
      <vt:lpstr>'D5 1-4 NS'!Print_Area</vt:lpstr>
      <vt:lpstr>'D5LR - Hydration'!Print_Area</vt:lpstr>
      <vt:lpstr>'D5W - Hydration'!Print_Area</vt:lpstr>
      <vt:lpstr>'Daptomycin - Cubicin'!Print_Area</vt:lpstr>
      <vt:lpstr>'Diphenydramine - Benedryl'!Print_Area</vt:lpstr>
      <vt:lpstr>Dobutamine!Print_Area</vt:lpstr>
      <vt:lpstr>'Dolophine - Methadone'!Print_Area</vt:lpstr>
      <vt:lpstr>'Doripenun - Dorabax'!Print_Area</vt:lpstr>
      <vt:lpstr>'Doxorubicin - Adriamycin'!Print_Area</vt:lpstr>
      <vt:lpstr>'Doxycycline - Doxy100'!Print_Area</vt:lpstr>
      <vt:lpstr>Duramorph!Print_Area</vt:lpstr>
      <vt:lpstr>'Ertepenum - Invanz'!Print_Area</vt:lpstr>
      <vt:lpstr>'Erythrocin - Erythromycin'!Print_Area</vt:lpstr>
      <vt:lpstr>'Ethanol Lock'!Print_Area</vt:lpstr>
      <vt:lpstr>'Etoposide - Vepacid VP'!Print_Area</vt:lpstr>
      <vt:lpstr>'Fentanyl Citrate - Sublimaze'!Print_Area</vt:lpstr>
      <vt:lpstr>'Filgrastim - Neupogen - Neulast'!Print_Area</vt:lpstr>
      <vt:lpstr>'Fluconazole - Diflucan'!Print_Area</vt:lpstr>
      <vt:lpstr>'Fluids w KCL Additive'!Print_Area</vt:lpstr>
      <vt:lpstr>'Fluorouracil - 5FU'!Print_Area</vt:lpstr>
      <vt:lpstr>'Foscarnet - Foscavir'!Print_Area</vt:lpstr>
      <vt:lpstr>'Furosemide - Lasix'!Print_Area</vt:lpstr>
      <vt:lpstr>'Gancyclovir - Cytovene'!Print_Area</vt:lpstr>
      <vt:lpstr>Gentamycin!Print_Area</vt:lpstr>
      <vt:lpstr>'Hizentra - SCIG'!Print_Area</vt:lpstr>
      <vt:lpstr>'Hydromorphone - Dilaudid'!Print_Area</vt:lpstr>
      <vt:lpstr>'Imiglucerase - Cerezyme'!Print_Area</vt:lpstr>
      <vt:lpstr>'Imipenem - Primaxin'!Print_Area</vt:lpstr>
      <vt:lpstr>'Irinotecan - Camptosar'!Print_Area</vt:lpstr>
      <vt:lpstr>'Iron Sucrose - Venofer'!Print_Area</vt:lpstr>
      <vt:lpstr>'IVIG - Gammamune - Gammunex'!Print_Area</vt:lpstr>
      <vt:lpstr>'Kanamycin - A Kantrex'!Print_Area</vt:lpstr>
      <vt:lpstr>'Lactated Ringers'!Print_Area</vt:lpstr>
      <vt:lpstr>'Levofloxicin - Levaquin'!Print_Area</vt:lpstr>
      <vt:lpstr>'Lorazepam - Ativan'!Print_Area</vt:lpstr>
      <vt:lpstr>'Meropenun - Merrem'!Print_Area</vt:lpstr>
      <vt:lpstr>'Methotrexate - MTX'!Print_Area</vt:lpstr>
      <vt:lpstr>'Methylprednisolone - Solumedrol'!Print_Area</vt:lpstr>
      <vt:lpstr>'Metronidazole HCI - Flagyl'!Print_Area</vt:lpstr>
      <vt:lpstr>'Micafungin - Mycamine'!Print_Area</vt:lpstr>
      <vt:lpstr>'Milrinone - Primacor'!Print_Area</vt:lpstr>
      <vt:lpstr>'Morphine Sulfate'!Print_Area</vt:lpstr>
      <vt:lpstr>'Moxifloxcin - Aclox'!Print_Area</vt:lpstr>
      <vt:lpstr>'Nafcillin - Unipen'!Print_Area</vt:lpstr>
      <vt:lpstr>'Normal Saline 0.9%'!Print_Area</vt:lpstr>
      <vt:lpstr>'Octreotide Acetate-Sandostatin'!Print_Area</vt:lpstr>
      <vt:lpstr>'Ondansetron Hydrochloride - Zof'!Print_Area</vt:lpstr>
      <vt:lpstr>Oxacillin!Print_Area</vt:lpstr>
      <vt:lpstr>'Pamidronate Disodium - Aredia'!Print_Area</vt:lpstr>
      <vt:lpstr>'Pantoprazole Sodium - Protonix'!Print_Area</vt:lpstr>
      <vt:lpstr>Penicillin!Print_Area</vt:lpstr>
      <vt:lpstr>'Piperacillin - Pipracil'!Print_Area</vt:lpstr>
      <vt:lpstr>'Pipericillin-Tazobactam-Zosyn '!Print_Area</vt:lpstr>
      <vt:lpstr>PPN!Print_Area</vt:lpstr>
      <vt:lpstr>'PPN, TPN, Fluids w Mag additiv '!Print_Area</vt:lpstr>
      <vt:lpstr>'PPN, TPN, Fluids w MVI additive'!Print_Area</vt:lpstr>
      <vt:lpstr>'Protected - Detail re Meds'!Print_Area</vt:lpstr>
      <vt:lpstr>Remodulin!Print_Area</vt:lpstr>
      <vt:lpstr>'Rifampin - Rifadin'!Print_Area</vt:lpstr>
      <vt:lpstr>'SMZ-TMP - Bactrim'!Print_Area</vt:lpstr>
      <vt:lpstr>'Sodium Ferric Gluconate-Ferrlec'!Print_Area</vt:lpstr>
      <vt:lpstr>Synercid!Print_Area</vt:lpstr>
      <vt:lpstr>'Ticarcillin - Timentin'!Print_Area</vt:lpstr>
      <vt:lpstr>'Tigecycline - Tigacil'!Print_Area</vt:lpstr>
      <vt:lpstr>'Tobramycin - Nebcin'!Print_Area</vt:lpstr>
      <vt:lpstr>'Torsemide - Demadex'!Print_Area</vt:lpstr>
      <vt:lpstr>'TPN - PPN - Famotidine- Pepcid '!Print_Area</vt:lpstr>
      <vt:lpstr>'TPN - PPN - Reglan additive'!Print_Area</vt:lpstr>
      <vt:lpstr>'TPN - PPN - Zantac additive'!Print_Area</vt:lpstr>
      <vt:lpstr>'TPN - PPN with Insulin'!Print_Area</vt:lpstr>
      <vt:lpstr>'TPN with or without lipids'!Print_Area</vt:lpstr>
      <vt:lpstr>'Vancomycin - Vancocin'!Print_Area</vt:lpstr>
      <vt:lpstr>'Veletri - Epoprostenol'!Print_Area</vt:lpstr>
      <vt:lpstr>'Vinblastine - VLB'!Print_Area</vt:lpstr>
      <vt:lpstr>'Vincristine - VCR'!Print_Area</vt:lpstr>
      <vt:lpstr>'Vivaglobin - SCIG'!Print_Area</vt:lpstr>
      <vt:lpstr>'Zoledronic acid - Zometa'!Print_Area</vt:lpstr>
      <vt:lpstr>'Duplicate - Sortable'!Print_Titles</vt:lpstr>
      <vt:lpstr>'Protected - Detail re Meds'!Print_Titles</vt:lpstr>
    </vt:vector>
  </TitlesOfParts>
  <Company>Home Health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kgomes</dc:creator>
  <cp:lastModifiedBy>Duckett, Kathy</cp:lastModifiedBy>
  <cp:lastPrinted>2022-10-14T21:05:37Z</cp:lastPrinted>
  <dcterms:created xsi:type="dcterms:W3CDTF">2015-02-19T19:02:26Z</dcterms:created>
  <dcterms:modified xsi:type="dcterms:W3CDTF">2022-10-14T21:05:50Z</dcterms:modified>
</cp:coreProperties>
</file>